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Sirmer\Downloads\"/>
    </mc:Choice>
  </mc:AlternateContent>
  <workbookProtection workbookPassword="CC31" lockStructure="1"/>
  <bookViews>
    <workbookView xWindow="0" yWindow="0" windowWidth="27225" windowHeight="11250"/>
  </bookViews>
  <sheets>
    <sheet name="Instructions" sheetId="3" r:id="rId1"/>
    <sheet name="Summary" sheetId="1" r:id="rId2"/>
    <sheet name="Transactions" sheetId="2" r:id="rId3"/>
    <sheet name="Daily Spending Tracker" sheetId="5" r:id="rId4"/>
  </sheets>
  <definedNames>
    <definedName name="_xlnm.Print_Area" localSheetId="3">'Daily Spending Tracker'!$A$1:$G$113</definedName>
    <definedName name="_xlnm.Print_Area" localSheetId="0">Instructions!$A$1:$H$47</definedName>
    <definedName name="_xlnm.Print_Area" localSheetId="1">Summary!$A$1:$J$29</definedName>
    <definedName name="_xlnm.Print_Area" localSheetId="2">Transactions!$A$1:$L$107</definedName>
    <definedName name="_xlnm.Print_Titles" localSheetId="3">'Daily Spending Tracker'!$12:$13</definedName>
    <definedName name="_xlnm.Print_Titles" localSheetId="0">Instructions!$2:$2</definedName>
    <definedName name="_xlnm.Print_Titles" localSheetId="2">Transactions!$7:$7</definedName>
  </definedNames>
  <calcPr calcId="162913" concurrentCalc="0"/>
</workbook>
</file>

<file path=xl/calcChain.xml><?xml version="1.0" encoding="utf-8"?>
<calcChain xmlns="http://schemas.openxmlformats.org/spreadsheetml/2006/main">
  <c r="I9" i="2" l="1"/>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8" i="2"/>
  <c r="J99" i="2"/>
  <c r="J100" i="2"/>
  <c r="J101" i="2"/>
  <c r="J102" i="2"/>
  <c r="J103" i="2"/>
  <c r="J104" i="2"/>
  <c r="J105" i="2"/>
  <c r="J106" i="2"/>
  <c r="J107" i="2"/>
  <c r="K105" i="2"/>
  <c r="K106" i="2"/>
  <c r="K107" i="2"/>
  <c r="K99" i="2"/>
  <c r="K100" i="2"/>
  <c r="K101" i="2"/>
  <c r="K102" i="2"/>
  <c r="K103" i="2"/>
  <c r="K104"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I16" i="1"/>
  <c r="H16" i="1"/>
  <c r="D3" i="2"/>
  <c r="K28" i="2"/>
  <c r="K29" i="2"/>
  <c r="K30" i="2"/>
  <c r="K33" i="2"/>
  <c r="K32" i="2"/>
  <c r="K35"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H27" i="1"/>
  <c r="H26" i="1"/>
  <c r="H25" i="1"/>
  <c r="H22" i="1"/>
  <c r="J8" i="2"/>
  <c r="J9" i="2"/>
  <c r="J10" i="2"/>
  <c r="J11" i="2"/>
  <c r="J12" i="2"/>
  <c r="J13" i="2"/>
  <c r="J14" i="2"/>
  <c r="J15" i="2"/>
  <c r="J16" i="2"/>
  <c r="J17" i="2"/>
  <c r="J18" i="2"/>
  <c r="J19" i="2"/>
  <c r="J20" i="2"/>
  <c r="J21" i="2"/>
  <c r="J22" i="2"/>
  <c r="J23" i="2"/>
  <c r="J24" i="2"/>
  <c r="J25" i="2"/>
  <c r="J26" i="2"/>
  <c r="H21" i="1"/>
  <c r="H24" i="1"/>
  <c r="H23" i="1"/>
  <c r="K31" i="2"/>
  <c r="K34" i="2"/>
  <c r="K8" i="2"/>
  <c r="H28" i="1"/>
  <c r="H6" i="1"/>
  <c r="H7" i="1"/>
  <c r="K27" i="2"/>
  <c r="K9" i="2"/>
  <c r="K10" i="2"/>
  <c r="K36" i="2"/>
  <c r="D4" i="2"/>
  <c r="D5" i="2"/>
  <c r="H8" i="1"/>
  <c r="K11" i="2"/>
  <c r="K12" i="2"/>
  <c r="K13" i="2"/>
  <c r="K14" i="2"/>
  <c r="K15" i="2"/>
  <c r="K16" i="2"/>
  <c r="K17" i="2"/>
  <c r="K18" i="2"/>
  <c r="K19" i="2"/>
  <c r="K20" i="2"/>
  <c r="K21" i="2"/>
  <c r="K22" i="2"/>
  <c r="K23" i="2"/>
  <c r="K24" i="2"/>
  <c r="K25" i="2"/>
  <c r="K26" i="2"/>
</calcChain>
</file>

<file path=xl/sharedStrings.xml><?xml version="1.0" encoding="utf-8"?>
<sst xmlns="http://schemas.openxmlformats.org/spreadsheetml/2006/main" count="130" uniqueCount="111">
  <si>
    <t>Trip destination</t>
  </si>
  <si>
    <t xml:space="preserve">Category </t>
  </si>
  <si>
    <t xml:space="preserve">Definition </t>
  </si>
  <si>
    <t>Meals, water, snacks, tips</t>
  </si>
  <si>
    <t>Phone, postage, fax, internet charges</t>
  </si>
  <si>
    <t>Cultural Activities</t>
  </si>
  <si>
    <t>"X" Local Currency</t>
  </si>
  <si>
    <t>Exchange Rate 1</t>
  </si>
  <si>
    <t>Exchange Rate 2</t>
  </si>
  <si>
    <t>Exchange rate 3</t>
  </si>
  <si>
    <t>Ending balance</t>
  </si>
  <si>
    <t>Event code</t>
  </si>
  <si>
    <t>Bank Fees</t>
  </si>
  <si>
    <t>Team Leader Admin</t>
  </si>
  <si>
    <r>
      <t xml:space="preserve">Balance 
(in local currency)
</t>
    </r>
    <r>
      <rPr>
        <sz val="11"/>
        <color rgb="FFFFFF00"/>
        <rFont val="Calibri"/>
        <family val="2"/>
        <scheme val="minor"/>
      </rPr>
      <t>Not applicable for US domestic trips.</t>
    </r>
    <r>
      <rPr>
        <sz val="11"/>
        <color theme="1"/>
        <rFont val="Calibri"/>
        <family val="2"/>
        <scheme val="minor"/>
      </rPr>
      <t xml:space="preserve">
</t>
    </r>
  </si>
  <si>
    <t>Total expended</t>
  </si>
  <si>
    <t>Total expenses 
(in US Dollars)</t>
  </si>
  <si>
    <t>Exchange commission charged</t>
  </si>
  <si>
    <t>Exchange rates during trip</t>
  </si>
  <si>
    <r>
      <t>Please note</t>
    </r>
    <r>
      <rPr>
        <sz val="11"/>
        <color theme="1"/>
        <rFont val="Calibri"/>
        <family val="2"/>
        <scheme val="minor"/>
      </rPr>
      <t>: “1” will always be an option and should be used for transactions made in U.S. Dollars. You may enter up to 3 additional exchange rates.</t>
    </r>
  </si>
  <si>
    <t>Expense details (in U.S. Dollars):</t>
  </si>
  <si>
    <t>Beginning balance</t>
  </si>
  <si>
    <t>Accommodations</t>
  </si>
  <si>
    <t>Meals</t>
  </si>
  <si>
    <t>Local transportation</t>
  </si>
  <si>
    <t>Vehicle rentals, airport pickups/drop offs, taxis, driver tips, etc.</t>
  </si>
  <si>
    <t>Tours, museum fees, tour guides, etc.</t>
  </si>
  <si>
    <t>Emergency Fund</t>
  </si>
  <si>
    <t xml:space="preserve">Necessary, but unplanned expenses, including nominal clinic or hospital fees </t>
  </si>
  <si>
    <t>Global Village Team Leader Expense Report Instructions</t>
  </si>
  <si>
    <t>Expense Report Summary</t>
  </si>
  <si>
    <t>Team leader(s)</t>
  </si>
  <si>
    <t>Date of expense report</t>
  </si>
  <si>
    <t>U.S. Dollar transactions</t>
  </si>
  <si>
    <t>Trip information</t>
  </si>
  <si>
    <t>Pre-trip</t>
  </si>
  <si>
    <t>Post-trip</t>
  </si>
  <si>
    <t>local currency</t>
  </si>
  <si>
    <t>U.S. Dollars</t>
  </si>
  <si>
    <t>Funds exchange (if applicable)</t>
  </si>
  <si>
    <r>
      <t xml:space="preserve">ATM fees, credit card fees, currency conversion fees, etc.
</t>
    </r>
    <r>
      <rPr>
        <b/>
        <i/>
        <sz val="11"/>
        <color theme="5" tint="-0.249977111117893"/>
        <rFont val="Calibri"/>
        <family val="2"/>
        <scheme val="minor"/>
      </rPr>
      <t>Includes post-trip funds exchange commission calculate above.</t>
    </r>
  </si>
  <si>
    <t xml:space="preserve">Total expended </t>
  </si>
  <si>
    <t xml:space="preserve">In order to complete your expense report, you'll need to have the following available: </t>
  </si>
  <si>
    <t>Description</t>
  </si>
  <si>
    <t>Category</t>
  </si>
  <si>
    <t>Date</t>
  </si>
  <si>
    <t>Receipt Number</t>
  </si>
  <si>
    <t>Global Village Trip Daily Spending Tracker</t>
  </si>
  <si>
    <t xml:space="preserve">Phone, postage, fax, internet charges </t>
  </si>
  <si>
    <t>Hotels, motels, hostels, etc.</t>
  </si>
  <si>
    <t>ATM fees, credit card fees, commission and/or other fee to convert currency (US dollars to local currency or local currency to US dollars)</t>
  </si>
  <si>
    <t>Definition</t>
  </si>
  <si>
    <t>Daily Spending Tracker</t>
  </si>
  <si>
    <t>You can print this document and use it to track your expenses while traveling on your GV trip.</t>
  </si>
  <si>
    <t>Travel advance amount</t>
  </si>
  <si>
    <t xml:space="preserve">Necessary, but unplanned expenses; including nominal clinic or hospital fees </t>
  </si>
  <si>
    <t>Expense Summary</t>
  </si>
  <si>
    <r>
      <t>*</t>
    </r>
    <r>
      <rPr>
        <i/>
        <sz val="11"/>
        <color theme="1"/>
        <rFont val="Calibri"/>
        <family val="2"/>
        <scheme val="minor"/>
      </rPr>
      <t>A note about ATM transactions and exchanges</t>
    </r>
    <r>
      <rPr>
        <sz val="11"/>
        <color theme="1"/>
        <rFont val="Calibri"/>
        <family val="2"/>
        <scheme val="minor"/>
      </rPr>
      <t xml:space="preserve">: If you used an ATM to withdraw funds from your travel advance and/or exchanged currency, enter the transaction and any corresponding bank fees on </t>
    </r>
    <r>
      <rPr>
        <u/>
        <sz val="11"/>
        <color theme="1"/>
        <rFont val="Calibri"/>
        <family val="2"/>
        <scheme val="minor"/>
      </rPr>
      <t>separate lines</t>
    </r>
    <r>
      <rPr>
        <sz val="11"/>
        <color theme="1"/>
        <rFont val="Calibri"/>
        <family val="2"/>
        <scheme val="minor"/>
      </rPr>
      <t xml:space="preserve"> below. Bank fees should be entered as listed on your receipt. To avoid confusion, we recommend using adjoining rows (i.e. "ATM withdrawal" on row 10, corresponding bank fee on row 11). Transactions entered as "ATM withdrawal" or "Exchange" will not affect the total expended or ending blanace listed in the top left corner. Transactions listed as "Bank Fees" will be deducted as an expense. </t>
    </r>
  </si>
  <si>
    <t>Travel advance summary (in U.S. dollars)</t>
  </si>
  <si>
    <t>Enter travel advance amount</t>
  </si>
  <si>
    <t>Amount of funds exchanged</t>
  </si>
  <si>
    <t>Amount of funds received</t>
  </si>
  <si>
    <t>Name of local currency</t>
  </si>
  <si>
    <t>Enter up to 3 exchange rates incurred during the trip.</t>
  </si>
  <si>
    <t xml:space="preserve">In this workbook you'll find: </t>
  </si>
  <si>
    <t>Thanks for completing your expense report! 
Have questions? Email your Trip Engagement Specialist.</t>
  </si>
  <si>
    <t>Balance due to</t>
  </si>
  <si>
    <t>Exchange rate               1 USD =</t>
  </si>
  <si>
    <r>
      <t xml:space="preserve">Transaction description
</t>
    </r>
    <r>
      <rPr>
        <i/>
        <sz val="11"/>
        <rFont val="Calibri"/>
        <family val="2"/>
        <scheme val="minor"/>
      </rPr>
      <t>Please note that transactions entered as "ATM Withdrawal" or "Exchange" will not affect the Total expended or the Ending balance.
All fees associated with these transactions should be entered on separate lines as "Bank Fees"</t>
    </r>
  </si>
  <si>
    <t>*If the exchange commission is listed on your receipt, leave this section blank and enter the commission listed on the receipt as “Bank Fees” when entering your receipts on the Transactions tab.</t>
  </si>
  <si>
    <t>Once you enter the exchange rate, funds exchanged (local currency), and funds received (U.S. Dollars), the exchange commission charged will be automatically calculated and added to the Bank Fees total of the Expense Summary.</t>
  </si>
  <si>
    <t>=1 U.S. dollar</t>
  </si>
  <si>
    <t>Balance 
(in U.S. dollars)</t>
  </si>
  <si>
    <t>Transaction amount 
(in U.S. Dollars)</t>
  </si>
  <si>
    <t>Transaction Amount 
(foreign currency or U.S. Dollars)</t>
  </si>
  <si>
    <t>Once you enter the exchange rate, funds exchanged (U.S. Dollars), and funds received (local currency), the exchange commission charged will be automatically calculated and added to the Bank Fees total of the Expense Summary.</t>
  </si>
  <si>
    <r>
      <t>*If the exchange commission is listed on your receipt, leave this section blank. Instead, enter the commission listed on the receipt as</t>
    </r>
    <r>
      <rPr>
        <b/>
        <sz val="11"/>
        <color rgb="FFC00000"/>
        <rFont val="Calibri"/>
        <family val="2"/>
        <scheme val="minor"/>
      </rPr>
      <t xml:space="preserve"> </t>
    </r>
    <r>
      <rPr>
        <sz val="11"/>
        <color rgb="FFC00000"/>
        <rFont val="Calibri"/>
        <family val="2"/>
        <scheme val="minor"/>
      </rPr>
      <t>“Bank Fees”</t>
    </r>
    <r>
      <rPr>
        <b/>
        <sz val="11"/>
        <color rgb="FFC00000"/>
        <rFont val="Calibri"/>
        <family val="2"/>
        <scheme val="minor"/>
      </rPr>
      <t xml:space="preserve"> </t>
    </r>
    <r>
      <rPr>
        <sz val="11"/>
        <color rgb="FFC00000"/>
        <rFont val="Calibri"/>
        <family val="2"/>
        <scheme val="minor"/>
      </rPr>
      <t>when entering your receipts on the Transactions tab.</t>
    </r>
  </si>
  <si>
    <r>
      <t xml:space="preserve">· </t>
    </r>
    <r>
      <rPr>
        <sz val="11"/>
        <color theme="1"/>
        <rFont val="Calibri"/>
        <family val="2"/>
        <scheme val="minor"/>
      </rPr>
      <t>Event code</t>
    </r>
  </si>
  <si>
    <r>
      <t>·</t>
    </r>
    <r>
      <rPr>
        <b/>
        <sz val="7"/>
        <color theme="1"/>
        <rFont val="Times New Roman"/>
        <family val="1"/>
      </rPr>
      <t xml:space="preserve">  </t>
    </r>
    <r>
      <rPr>
        <b/>
        <sz val="11"/>
        <color theme="1"/>
        <rFont val="Calibri"/>
        <family val="2"/>
        <scheme val="minor"/>
      </rPr>
      <t>Transactions tab</t>
    </r>
    <r>
      <rPr>
        <sz val="11"/>
        <color theme="1"/>
        <rFont val="Calibri"/>
        <family val="2"/>
        <scheme val="minor"/>
      </rPr>
      <t xml:space="preserve">: enter your receipt information </t>
    </r>
  </si>
  <si>
    <r>
      <t xml:space="preserve">· </t>
    </r>
    <r>
      <rPr>
        <b/>
        <sz val="11"/>
        <color theme="1"/>
        <rFont val="Calibri"/>
        <family val="2"/>
        <scheme val="minor"/>
      </rPr>
      <t>Summary tab</t>
    </r>
    <r>
      <rPr>
        <sz val="11"/>
        <color theme="1"/>
        <rFont val="Calibri"/>
        <family val="2"/>
        <scheme val="minor"/>
      </rPr>
      <t xml:space="preserve">: enter your currency exchange rates and funds exchanges. Categorical overview of trip expenses. </t>
    </r>
  </si>
  <si>
    <r>
      <t xml:space="preserve">· </t>
    </r>
    <r>
      <rPr>
        <sz val="11"/>
        <color theme="1"/>
        <rFont val="Calibri"/>
        <family val="2"/>
        <scheme val="minor"/>
      </rPr>
      <t>Local currency exchange rates used during trip (up to three)</t>
    </r>
  </si>
  <si>
    <r>
      <t xml:space="preserve">· </t>
    </r>
    <r>
      <rPr>
        <sz val="11"/>
        <color theme="1"/>
        <rFont val="Calibri"/>
        <family val="2"/>
        <scheme val="minor"/>
      </rPr>
      <t>Travel advance amount</t>
    </r>
  </si>
  <si>
    <r>
      <t xml:space="preserve">· </t>
    </r>
    <r>
      <rPr>
        <sz val="11"/>
        <color theme="1"/>
        <rFont val="Calibri"/>
        <family val="2"/>
        <scheme val="minor"/>
      </rPr>
      <t>Itemized copies of receipts</t>
    </r>
  </si>
  <si>
    <r>
      <t xml:space="preserve">a) </t>
    </r>
    <r>
      <rPr>
        <b/>
        <sz val="11"/>
        <color theme="1"/>
        <rFont val="Calibri"/>
        <family val="2"/>
        <scheme val="minor"/>
      </rPr>
      <t>Trip information</t>
    </r>
    <r>
      <rPr>
        <sz val="11"/>
        <color theme="1"/>
        <rFont val="Calibri"/>
        <family val="2"/>
        <scheme val="minor"/>
      </rPr>
      <t>: complete all fields- leader name, trip destination, local currency used, date of expense report, and event code.</t>
    </r>
  </si>
  <si>
    <r>
      <t xml:space="preserve">b) </t>
    </r>
    <r>
      <rPr>
        <b/>
        <sz val="11"/>
        <color theme="1"/>
        <rFont val="Calibri"/>
        <family val="2"/>
        <scheme val="minor"/>
      </rPr>
      <t>Travel advance summary</t>
    </r>
    <r>
      <rPr>
        <sz val="11"/>
        <color theme="1"/>
        <rFont val="Calibri"/>
        <family val="2"/>
        <scheme val="minor"/>
      </rPr>
      <t>: enter your travel advance amount in cell H5.</t>
    </r>
  </si>
  <si>
    <r>
      <t xml:space="preserve">a) </t>
    </r>
    <r>
      <rPr>
        <b/>
        <sz val="11"/>
        <color theme="1"/>
        <rFont val="Calibri"/>
        <family val="2"/>
        <scheme val="minor"/>
      </rPr>
      <t>Pre-trip funds exchange</t>
    </r>
    <r>
      <rPr>
        <sz val="11"/>
        <color theme="1"/>
        <rFont val="Calibri"/>
        <family val="2"/>
        <scheme val="minor"/>
      </rPr>
      <t xml:space="preserve">: Enter the exchange rate in cell H13, the amount of U.S. dollars exchanged in cell H14, and the amount of local currency you received in cell H15. 
</t>
    </r>
    <r>
      <rPr>
        <sz val="11"/>
        <color rgb="FFC00000"/>
        <rFont val="Calibri"/>
        <family val="2"/>
        <scheme val="minor"/>
      </rPr>
      <t xml:space="preserve">Complete this section only if you exchanged U.S. dollars to local currency at the start of your trip </t>
    </r>
    <r>
      <rPr>
        <b/>
        <sz val="11"/>
        <color rgb="FFC00000"/>
        <rFont val="Calibri"/>
        <family val="2"/>
        <scheme val="minor"/>
      </rPr>
      <t xml:space="preserve">and </t>
    </r>
    <r>
      <rPr>
        <sz val="11"/>
        <color rgb="FFC00000"/>
        <rFont val="Calibri"/>
        <family val="2"/>
        <scheme val="minor"/>
      </rPr>
      <t>the exchange commission charged is not listed on your receipt.</t>
    </r>
  </si>
  <si>
    <r>
      <t>b)</t>
    </r>
    <r>
      <rPr>
        <sz val="7"/>
        <color theme="1"/>
        <rFont val="Times New Roman"/>
        <family val="1"/>
      </rPr>
      <t xml:space="preserve"> </t>
    </r>
    <r>
      <rPr>
        <b/>
        <sz val="11"/>
        <color theme="1"/>
        <rFont val="Calibri"/>
        <family val="2"/>
        <scheme val="minor"/>
      </rPr>
      <t>Post-trip exchange</t>
    </r>
    <r>
      <rPr>
        <sz val="11"/>
        <color theme="1"/>
        <rFont val="Calibri"/>
        <family val="2"/>
        <scheme val="minor"/>
      </rPr>
      <t xml:space="preserve">: Enter the exchange rate in cell I13, the amount of local currency exchanged in I14, and the amount of U.S. dollars you received back in cell I15. 
</t>
    </r>
    <r>
      <rPr>
        <sz val="11"/>
        <color rgb="FFC00000"/>
        <rFont val="Calibri"/>
        <family val="2"/>
        <scheme val="minor"/>
      </rPr>
      <t xml:space="preserve">Complete this section only if you exchanged local currency back to U.S. dollars at the end of your trip </t>
    </r>
    <r>
      <rPr>
        <b/>
        <sz val="11"/>
        <color rgb="FFC00000"/>
        <rFont val="Calibri"/>
        <family val="2"/>
        <scheme val="minor"/>
      </rPr>
      <t>and</t>
    </r>
    <r>
      <rPr>
        <sz val="11"/>
        <color rgb="FFC00000"/>
        <rFont val="Calibri"/>
        <family val="2"/>
        <scheme val="minor"/>
      </rPr>
      <t xml:space="preserve"> the exchange commission charge is not listed on your receipt.</t>
    </r>
  </si>
  <si>
    <r>
      <t>b)</t>
    </r>
    <r>
      <rPr>
        <sz val="7"/>
        <color theme="1"/>
        <rFont val="Times New Roman"/>
        <family val="1"/>
      </rPr>
      <t> </t>
    </r>
    <r>
      <rPr>
        <sz val="11"/>
        <color theme="1"/>
        <rFont val="Calibri"/>
        <family val="2"/>
        <scheme val="minor"/>
      </rPr>
      <t>Review the blue Expense Summary section at the bottom of the Summary tab.</t>
    </r>
  </si>
  <si>
    <r>
      <t>Go to tab 3 (Transactions). Starting with row 8, enter the information for Receipt #1, including the transaction date, category, brief transaction description, transaction amount, currency used for transaction, and select the exchange rate you'd like to use.</t>
    </r>
    <r>
      <rPr>
        <sz val="7"/>
        <color theme="1"/>
        <rFont val="Times New Roman"/>
        <family val="1"/>
      </rPr>
      <t>   </t>
    </r>
  </si>
  <si>
    <r>
      <rPr>
        <b/>
        <sz val="11"/>
        <color theme="1"/>
        <rFont val="Calibri"/>
        <family val="2"/>
        <scheme val="minor"/>
      </rPr>
      <t>*A note about ATM transactions and exchanges:</t>
    </r>
    <r>
      <rPr>
        <sz val="11"/>
        <color theme="1"/>
        <rFont val="Calibri"/>
        <family val="2"/>
        <scheme val="minor"/>
      </rPr>
      <t xml:space="preserve"> If you used an ATM to withdraw funds from your travel advance and/or exchanged currency, enter the transaction and any corresponding bank fees on separate lines on the Transactions tab. Bank fees should be entered as listed on your receipt. To avoid confusion, we recommend using adjoining rows (i.e. "ATM withdrawal" on row 10, corresponding bank fee on row 11.) Transactions entered as "ATM withdrawal" or "Exchange" will not affect the total expended or ending balance listed in the top left corner of the Transactions tab. Transactions listed as "Bank Fees" will be deducted as an expense. </t>
    </r>
  </si>
  <si>
    <t>Step 6: Submit your report!</t>
  </si>
  <si>
    <t>Step 5: Review the Summary tab.</t>
  </si>
  <si>
    <t>Step 2: Complete the yellow required fields on the Summary tab of the expense report.</t>
  </si>
  <si>
    <t>Step 3: Complete the yellow required fields for funds exchange if they meet the criteria below.</t>
  </si>
  <si>
    <t>Step 4: Enter your transactions.</t>
  </si>
  <si>
    <r>
      <t>a)</t>
    </r>
    <r>
      <rPr>
        <sz val="7"/>
        <color theme="1"/>
        <rFont val="Times New Roman"/>
        <family val="1"/>
      </rPr>
      <t xml:space="preserve"> </t>
    </r>
    <r>
      <rPr>
        <sz val="11"/>
        <color theme="1"/>
        <rFont val="Calibri"/>
        <family val="2"/>
        <scheme val="minor"/>
      </rPr>
      <t>Review the red cell of the Travel Advance Summary section of the Summary tab, which will show the balance due back to the Global Village office.</t>
    </r>
  </si>
  <si>
    <t xml:space="preserve">Receipt number
</t>
  </si>
  <si>
    <t>Transaction date</t>
  </si>
  <si>
    <r>
      <t xml:space="preserve">Category
</t>
    </r>
    <r>
      <rPr>
        <sz val="11"/>
        <rFont val="Calibri"/>
        <family val="2"/>
        <scheme val="minor"/>
      </rPr>
      <t>Refer to</t>
    </r>
    <r>
      <rPr>
        <i/>
        <sz val="11"/>
        <rFont val="Calibri"/>
        <family val="2"/>
        <scheme val="minor"/>
      </rPr>
      <t xml:space="preserve"> Summary tab for category descriptions</t>
    </r>
  </si>
  <si>
    <t xml:space="preserve">Ending balance </t>
  </si>
  <si>
    <r>
      <t xml:space="preserve">Transaction amount
</t>
    </r>
    <r>
      <rPr>
        <i/>
        <sz val="11"/>
        <rFont val="Calibri"/>
        <family val="2"/>
        <scheme val="minor"/>
      </rPr>
      <t>Numbers and decimals only</t>
    </r>
  </si>
  <si>
    <r>
      <t xml:space="preserve">Currency  for transaction
</t>
    </r>
    <r>
      <rPr>
        <sz val="11"/>
        <rFont val="Calibri"/>
        <family val="2"/>
        <scheme val="minor"/>
      </rPr>
      <t>Select "Local Currency" or "U.S. Dollars"</t>
    </r>
  </si>
  <si>
    <r>
      <t xml:space="preserve">Exchange rate
</t>
    </r>
    <r>
      <rPr>
        <i/>
        <sz val="11"/>
        <rFont val="Calibri"/>
        <family val="2"/>
        <scheme val="minor"/>
      </rPr>
      <t>Select from list and use "1" for transactions in U.S. dollars.</t>
    </r>
  </si>
  <si>
    <t xml:space="preserve">Use this expense report workbook to account for the expenses incurred during your Global Village trip. Please complete within two weeks of returning home. 
If you're using Excel 2003 or older, please contact the Global Village office about completing this report.  </t>
  </si>
  <si>
    <r>
      <t>·</t>
    </r>
    <r>
      <rPr>
        <sz val="7"/>
        <color theme="1"/>
        <rFont val="Times New Roman"/>
        <family val="1"/>
      </rPr>
      <t xml:space="preserve">  </t>
    </r>
    <r>
      <rPr>
        <b/>
        <sz val="11"/>
        <color theme="1"/>
        <rFont val="Calibri"/>
        <family val="2"/>
        <scheme val="minor"/>
      </rPr>
      <t>Daily spending tracker</t>
    </r>
    <r>
      <rPr>
        <sz val="11"/>
        <color theme="1"/>
        <rFont val="Calibri"/>
        <family val="2"/>
        <scheme val="minor"/>
      </rPr>
      <t>: This is an optional form for you to print and carry with you while  traveling to help you track trip expenses.</t>
    </r>
  </si>
  <si>
    <r>
      <rPr>
        <b/>
        <sz val="11"/>
        <color theme="1"/>
        <rFont val="Calibri"/>
        <family val="2"/>
        <scheme val="minor"/>
      </rPr>
      <t xml:space="preserve">Step 1: Sort and number your receipts in chronological order. </t>
    </r>
    <r>
      <rPr>
        <sz val="11"/>
        <color theme="1"/>
        <rFont val="Calibri"/>
        <family val="2"/>
        <scheme val="minor"/>
      </rPr>
      <t xml:space="preserve">
</t>
    </r>
  </si>
  <si>
    <t xml:space="preserve">Start with the oldest transaction as "1" and continue numbering in the upper right corner of each receipt. </t>
  </si>
  <si>
    <r>
      <t>c)</t>
    </r>
    <r>
      <rPr>
        <sz val="7"/>
        <color theme="1"/>
        <rFont val="Times New Roman"/>
        <family val="1"/>
      </rPr>
      <t xml:space="preserve"> </t>
    </r>
    <r>
      <rPr>
        <b/>
        <sz val="11"/>
        <color theme="1"/>
        <rFont val="Calibri"/>
        <family val="2"/>
        <scheme val="minor"/>
      </rPr>
      <t>Exchange rates during trip</t>
    </r>
    <r>
      <rPr>
        <sz val="11"/>
        <color theme="1"/>
        <rFont val="Calibri"/>
        <family val="2"/>
        <scheme val="minor"/>
      </rPr>
      <t>: detail the exchange rates incurred during your trip.</t>
    </r>
  </si>
  <si>
    <t>Event Code_Expense Report_Last Name</t>
  </si>
  <si>
    <r>
      <t>a)</t>
    </r>
    <r>
      <rPr>
        <sz val="11"/>
        <color theme="1"/>
        <rFont val="Times New Roman"/>
        <family val="1"/>
      </rPr>
      <t> Sa</t>
    </r>
    <r>
      <rPr>
        <sz val="11"/>
        <color theme="1"/>
        <rFont val="Calibri"/>
        <family val="2"/>
        <scheme val="minor"/>
      </rPr>
      <t xml:space="preserve">ve your expense report using the following format: </t>
    </r>
  </si>
  <si>
    <r>
      <t>b)</t>
    </r>
    <r>
      <rPr>
        <sz val="7"/>
        <color theme="1"/>
        <rFont val="Times New Roman"/>
        <family val="1"/>
      </rPr>
      <t xml:space="preserve">     </t>
    </r>
    <r>
      <rPr>
        <sz val="11"/>
        <color theme="1"/>
        <rFont val="Calibri"/>
        <family val="2"/>
        <scheme val="minor"/>
      </rPr>
      <t>Email the expense report and a copy of your numbered and itemized receipts to gv@habitat.org and copy your Trip Engagement Specialist.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</si>
</sst>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9" x14ac:knownFonts="1">
    <font>
      <sz val="11"/>
      <color theme="1"/>
      <name val="Calibri"/>
      <family val="2"/>
      <scheme val="minor"/>
    </font>
    <font>
      <sz val="10"/>
      <name val="Berlin Sans FB"/>
      <family val="2"/>
    </font>
    <font>
      <sz val="10"/>
      <name val="Arial"/>
      <family val="2"/>
    </font>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11"/>
      <name val="Calibri"/>
      <family val="2"/>
      <scheme val="minor"/>
    </font>
    <font>
      <sz val="18"/>
      <color theme="1"/>
      <name val="Calibri"/>
      <family val="2"/>
      <scheme val="minor"/>
    </font>
    <font>
      <sz val="11"/>
      <color rgb="FFFFFF00"/>
      <name val="Calibri"/>
      <family val="2"/>
      <scheme val="minor"/>
    </font>
    <font>
      <u/>
      <sz val="11"/>
      <color theme="10"/>
      <name val="Calibri"/>
      <family val="2"/>
      <scheme val="minor"/>
    </font>
    <font>
      <sz val="11"/>
      <color theme="1"/>
      <name val="Calibri"/>
      <family val="2"/>
    </font>
    <font>
      <sz val="11"/>
      <color theme="1"/>
      <name val="Symbol"/>
      <family val="1"/>
      <charset val="2"/>
    </font>
    <font>
      <sz val="7"/>
      <color theme="1"/>
      <name val="Times New Roman"/>
      <family val="1"/>
    </font>
    <font>
      <i/>
      <sz val="11"/>
      <color theme="1"/>
      <name val="Calibri"/>
      <family val="2"/>
      <scheme val="minor"/>
    </font>
    <font>
      <i/>
      <sz val="11"/>
      <name val="Calibri"/>
      <family val="2"/>
      <scheme val="minor"/>
    </font>
    <font>
      <b/>
      <i/>
      <sz val="11"/>
      <color theme="5" tint="-0.249977111117893"/>
      <name val="Calibri"/>
      <family val="2"/>
      <scheme val="minor"/>
    </font>
    <font>
      <sz val="24"/>
      <color theme="1"/>
      <name val="Calibri"/>
      <family val="2"/>
      <scheme val="minor"/>
    </font>
    <font>
      <sz val="14"/>
      <name val="Calibri"/>
      <family val="2"/>
      <scheme val="minor"/>
    </font>
    <font>
      <b/>
      <sz val="16"/>
      <name val="Calibri"/>
      <family val="2"/>
      <scheme val="minor"/>
    </font>
    <font>
      <b/>
      <i/>
      <sz val="11"/>
      <color theme="1"/>
      <name val="Calibri"/>
      <family val="2"/>
      <scheme val="minor"/>
    </font>
    <font>
      <b/>
      <sz val="10"/>
      <color theme="1"/>
      <name val="Calibri"/>
      <family val="2"/>
      <scheme val="minor"/>
    </font>
    <font>
      <u/>
      <sz val="11"/>
      <color theme="1"/>
      <name val="Calibri"/>
      <family val="2"/>
      <scheme val="minor"/>
    </font>
    <font>
      <b/>
      <sz val="7"/>
      <color theme="1"/>
      <name val="Times New Roman"/>
      <family val="1"/>
    </font>
    <font>
      <b/>
      <sz val="12"/>
      <color theme="1"/>
      <name val="Calibri"/>
      <family val="2"/>
      <scheme val="minor"/>
    </font>
    <font>
      <b/>
      <sz val="11"/>
      <name val="Calibri"/>
      <family val="2"/>
      <scheme val="minor"/>
    </font>
    <font>
      <sz val="11"/>
      <color rgb="FFC00000"/>
      <name val="Calibri"/>
      <family val="2"/>
      <scheme val="minor"/>
    </font>
    <font>
      <b/>
      <sz val="11"/>
      <color rgb="FFC00000"/>
      <name val="Calibri"/>
      <family val="2"/>
      <scheme val="minor"/>
    </font>
    <font>
      <sz val="11"/>
      <color theme="1"/>
      <name val="Times New Roman"/>
      <family val="1"/>
    </font>
  </fonts>
  <fills count="12">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rgb="FFFFFF99"/>
        <bgColor indexed="64"/>
      </patternFill>
    </fill>
    <fill>
      <patternFill patternType="solid">
        <fgColor theme="6"/>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6"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5">
    <xf numFmtId="0" fontId="0" fillId="0" borderId="0"/>
    <xf numFmtId="0" fontId="1" fillId="0" borderId="0"/>
    <xf numFmtId="44" fontId="2" fillId="0" borderId="0" applyFont="0" applyFill="0" applyBorder="0" applyAlignment="0" applyProtection="0"/>
    <xf numFmtId="44" fontId="3" fillId="0" borderId="0" applyFont="0" applyFill="0" applyBorder="0" applyAlignment="0" applyProtection="0"/>
    <xf numFmtId="0" fontId="10" fillId="0" borderId="0" applyNumberFormat="0" applyFill="0" applyBorder="0" applyAlignment="0" applyProtection="0"/>
  </cellStyleXfs>
  <cellXfs count="222">
    <xf numFmtId="0" fontId="0" fillId="0" borderId="0" xfId="0"/>
    <xf numFmtId="0" fontId="0" fillId="2" borderId="1" xfId="0" applyFill="1" applyBorder="1" applyProtection="1">
      <protection locked="0"/>
    </xf>
    <xf numFmtId="0" fontId="0" fillId="2" borderId="0" xfId="0" applyFill="1" applyProtection="1"/>
    <xf numFmtId="0" fontId="0" fillId="2" borderId="0" xfId="0" applyFill="1" applyAlignment="1" applyProtection="1">
      <alignment wrapText="1"/>
    </xf>
    <xf numFmtId="0" fontId="8" fillId="2" borderId="0" xfId="0" applyFont="1" applyFill="1" applyAlignment="1" applyProtection="1"/>
    <xf numFmtId="0" fontId="6" fillId="2" borderId="0" xfId="0" applyFont="1" applyFill="1" applyAlignment="1" applyProtection="1"/>
    <xf numFmtId="0" fontId="0" fillId="2" borderId="0" xfId="0" applyFill="1" applyBorder="1" applyProtection="1"/>
    <xf numFmtId="0" fontId="10" fillId="2" borderId="0" xfId="4" applyFill="1" applyProtection="1"/>
    <xf numFmtId="0" fontId="0" fillId="2" borderId="0" xfId="0" applyFill="1" applyAlignment="1" applyProtection="1"/>
    <xf numFmtId="44" fontId="0" fillId="2" borderId="0" xfId="3"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ont="1" applyFill="1" applyBorder="1" applyAlignment="1" applyProtection="1"/>
    <xf numFmtId="0" fontId="0" fillId="0" borderId="0" xfId="0" applyAlignment="1">
      <alignment vertical="center"/>
    </xf>
    <xf numFmtId="0" fontId="12" fillId="0" borderId="0" xfId="0" applyFont="1" applyBorder="1" applyAlignment="1">
      <alignment horizontal="left" vertical="center" indent="5"/>
    </xf>
    <xf numFmtId="0" fontId="0" fillId="2" borderId="0" xfId="0" applyFont="1" applyFill="1" applyBorder="1" applyAlignment="1" applyProtection="1">
      <alignment horizontal="left"/>
    </xf>
    <xf numFmtId="0" fontId="15" fillId="0" borderId="0" xfId="0" applyFont="1" applyFill="1" applyBorder="1" applyAlignment="1" applyProtection="1">
      <alignment vertical="top" wrapText="1"/>
    </xf>
    <xf numFmtId="0" fontId="4" fillId="0" borderId="0" xfId="0" applyFont="1" applyFill="1" applyBorder="1" applyProtection="1"/>
    <xf numFmtId="0" fontId="0" fillId="0" borderId="0" xfId="0" applyFill="1" applyBorder="1" applyProtection="1"/>
    <xf numFmtId="0" fontId="0" fillId="0" borderId="0" xfId="0" quotePrefix="1" applyFill="1" applyBorder="1" applyAlignment="1" applyProtection="1"/>
    <xf numFmtId="0" fontId="6" fillId="0" borderId="0" xfId="0" applyFont="1" applyFill="1" applyBorder="1" applyAlignment="1" applyProtection="1"/>
    <xf numFmtId="0" fontId="4" fillId="0" borderId="0" xfId="0" applyFont="1" applyFill="1" applyBorder="1" applyAlignment="1" applyProtection="1">
      <alignment vertical="center" wrapText="1"/>
    </xf>
    <xf numFmtId="0" fontId="0" fillId="0" borderId="0" xfId="0" applyFill="1" applyBorder="1" applyAlignment="1" applyProtection="1">
      <alignment horizontal="left" wrapText="1"/>
    </xf>
    <xf numFmtId="0" fontId="0" fillId="7" borderId="11" xfId="0" applyFill="1" applyBorder="1"/>
    <xf numFmtId="0" fontId="0" fillId="2" borderId="11" xfId="0" applyFill="1" applyBorder="1"/>
    <xf numFmtId="0" fontId="0" fillId="7" borderId="1" xfId="0" applyFill="1" applyBorder="1" applyProtection="1">
      <protection locked="0"/>
    </xf>
    <xf numFmtId="0" fontId="0" fillId="7" borderId="1" xfId="0" applyFill="1" applyBorder="1" applyAlignment="1" applyProtection="1">
      <alignment wrapText="1"/>
      <protection locked="0"/>
    </xf>
    <xf numFmtId="2" fontId="0" fillId="2" borderId="1" xfId="0" applyNumberFormat="1" applyFill="1" applyBorder="1" applyProtection="1">
      <protection locked="0"/>
    </xf>
    <xf numFmtId="2" fontId="0" fillId="7" borderId="1" xfId="0" applyNumberFormat="1" applyFill="1" applyBorder="1" applyProtection="1">
      <protection locked="0"/>
    </xf>
    <xf numFmtId="0" fontId="0" fillId="0" borderId="1" xfId="0" applyFill="1" applyBorder="1" applyProtection="1">
      <protection locked="0"/>
    </xf>
    <xf numFmtId="2" fontId="0" fillId="0" borderId="1" xfId="0" applyNumberFormat="1" applyFill="1" applyBorder="1" applyProtection="1">
      <protection locked="0"/>
    </xf>
    <xf numFmtId="0" fontId="0" fillId="2" borderId="0" xfId="0" applyFill="1" applyAlignment="1" applyProtection="1">
      <alignment horizontal="left" wrapText="1"/>
    </xf>
    <xf numFmtId="0" fontId="0" fillId="2" borderId="0" xfId="0" applyFill="1" applyAlignment="1" applyProtection="1">
      <alignment horizontal="center" wrapText="1"/>
    </xf>
    <xf numFmtId="0" fontId="0" fillId="2" borderId="0" xfId="0" applyFill="1" applyAlignment="1" applyProtection="1">
      <alignment horizontal="left" vertical="top" wrapText="1"/>
    </xf>
    <xf numFmtId="44" fontId="0" fillId="6" borderId="3" xfId="0" applyNumberFormat="1" applyFill="1" applyBorder="1" applyProtection="1"/>
    <xf numFmtId="44" fontId="0" fillId="6" borderId="10" xfId="0" applyNumberFormat="1" applyFill="1" applyBorder="1" applyProtection="1"/>
    <xf numFmtId="44" fontId="0" fillId="2" borderId="12" xfId="3" applyFont="1" applyFill="1" applyBorder="1" applyProtection="1"/>
    <xf numFmtId="44" fontId="0" fillId="2" borderId="1" xfId="3" applyFont="1" applyFill="1" applyBorder="1" applyProtection="1"/>
    <xf numFmtId="44" fontId="0" fillId="0" borderId="24" xfId="3" applyFont="1" applyFill="1" applyBorder="1" applyAlignment="1" applyProtection="1">
      <alignment wrapText="1"/>
    </xf>
    <xf numFmtId="44" fontId="0" fillId="2" borderId="25" xfId="3" applyFont="1" applyFill="1" applyBorder="1" applyProtection="1"/>
    <xf numFmtId="0" fontId="0" fillId="0" borderId="24" xfId="0" applyFill="1" applyBorder="1" applyAlignment="1" applyProtection="1">
      <alignment wrapText="1"/>
      <protection locked="0"/>
    </xf>
    <xf numFmtId="14" fontId="0" fillId="2" borderId="1" xfId="0" applyNumberFormat="1" applyFill="1" applyBorder="1" applyProtection="1">
      <protection locked="0"/>
    </xf>
    <xf numFmtId="14" fontId="0" fillId="7" borderId="1" xfId="0" applyNumberFormat="1" applyFill="1" applyBorder="1" applyProtection="1">
      <protection locked="0"/>
    </xf>
    <xf numFmtId="14" fontId="0" fillId="0" borderId="1" xfId="0" applyNumberFormat="1" applyFill="1" applyBorder="1" applyProtection="1">
      <protection locked="0"/>
    </xf>
    <xf numFmtId="0" fontId="14" fillId="2" borderId="0" xfId="0" applyFont="1" applyFill="1" applyProtection="1"/>
    <xf numFmtId="14" fontId="0" fillId="2" borderId="27" xfId="0" applyNumberFormat="1" applyFill="1" applyBorder="1" applyProtection="1">
      <protection locked="0"/>
    </xf>
    <xf numFmtId="0" fontId="0" fillId="2" borderId="27" xfId="0" applyFill="1" applyBorder="1" applyProtection="1">
      <protection locked="0"/>
    </xf>
    <xf numFmtId="2" fontId="0" fillId="2" borderId="27" xfId="0" applyNumberFormat="1" applyFill="1" applyBorder="1" applyProtection="1">
      <protection locked="0"/>
    </xf>
    <xf numFmtId="44" fontId="0" fillId="2" borderId="28" xfId="3" applyFont="1" applyFill="1" applyBorder="1" applyProtection="1"/>
    <xf numFmtId="0" fontId="0" fillId="2" borderId="1" xfId="0" applyFill="1" applyBorder="1" applyProtection="1"/>
    <xf numFmtId="0" fontId="14" fillId="5" borderId="1" xfId="0" applyFont="1" applyFill="1" applyBorder="1" applyAlignment="1" applyProtection="1">
      <protection locked="0"/>
    </xf>
    <xf numFmtId="0" fontId="0" fillId="5" borderId="1" xfId="0" applyFill="1" applyBorder="1" applyAlignment="1" applyProtection="1">
      <protection locked="0"/>
    </xf>
    <xf numFmtId="0" fontId="0" fillId="2" borderId="11" xfId="0" applyFont="1" applyFill="1" applyBorder="1" applyAlignment="1" applyProtection="1">
      <alignment horizontal="left"/>
    </xf>
    <xf numFmtId="0" fontId="0" fillId="2" borderId="13" xfId="0" applyFont="1" applyFill="1" applyBorder="1" applyAlignment="1" applyProtection="1">
      <alignment horizontal="left"/>
    </xf>
    <xf numFmtId="0" fontId="0" fillId="2" borderId="11" xfId="0" applyFont="1" applyFill="1" applyBorder="1" applyAlignment="1" applyProtection="1">
      <alignment horizontal="right" wrapText="1"/>
    </xf>
    <xf numFmtId="0" fontId="0" fillId="2" borderId="11" xfId="0" applyFont="1" applyFill="1" applyBorder="1" applyAlignment="1" applyProtection="1">
      <alignment horizontal="right"/>
    </xf>
    <xf numFmtId="0" fontId="0" fillId="2" borderId="11" xfId="0" applyFill="1" applyBorder="1" applyProtection="1"/>
    <xf numFmtId="0" fontId="0" fillId="0" borderId="13" xfId="0" applyFont="1" applyFill="1" applyBorder="1" applyAlignment="1" applyProtection="1">
      <alignment horizontal="right"/>
    </xf>
    <xf numFmtId="0" fontId="0" fillId="0" borderId="2" xfId="0" applyFont="1" applyFill="1" applyBorder="1" applyAlignment="1" applyProtection="1"/>
    <xf numFmtId="0" fontId="7" fillId="0" borderId="11" xfId="0" applyFont="1" applyFill="1" applyBorder="1" applyAlignment="1" applyProtection="1">
      <alignment horizontal="left" wrapText="1"/>
    </xf>
    <xf numFmtId="0" fontId="14" fillId="5" borderId="12" xfId="0" applyFont="1" applyFill="1" applyBorder="1" applyAlignment="1" applyProtection="1">
      <protection locked="0"/>
    </xf>
    <xf numFmtId="0" fontId="0" fillId="0" borderId="11" xfId="0" applyFont="1" applyFill="1" applyBorder="1" applyAlignment="1" applyProtection="1">
      <alignment horizontal="left"/>
    </xf>
    <xf numFmtId="0" fontId="0" fillId="2" borderId="29" xfId="0" applyFill="1" applyBorder="1" applyProtection="1"/>
    <xf numFmtId="0" fontId="0" fillId="5" borderId="24" xfId="0" applyFill="1" applyBorder="1" applyAlignment="1" applyProtection="1">
      <protection locked="0"/>
    </xf>
    <xf numFmtId="0" fontId="4" fillId="2" borderId="22" xfId="0" applyFont="1" applyFill="1" applyBorder="1" applyAlignment="1" applyProtection="1">
      <alignment horizontal="right"/>
    </xf>
    <xf numFmtId="0" fontId="0" fillId="2" borderId="30" xfId="0" applyFill="1" applyBorder="1" applyProtection="1"/>
    <xf numFmtId="0" fontId="7" fillId="0" borderId="11" xfId="1" applyFont="1" applyFill="1" applyBorder="1" applyAlignment="1" applyProtection="1">
      <alignment wrapText="1"/>
    </xf>
    <xf numFmtId="0" fontId="7" fillId="7" borderId="11" xfId="1" applyFont="1" applyFill="1" applyBorder="1" applyAlignment="1" applyProtection="1"/>
    <xf numFmtId="0" fontId="7" fillId="0" borderId="11" xfId="1" applyFont="1" applyFill="1" applyBorder="1" applyAlignment="1" applyProtection="1"/>
    <xf numFmtId="0" fontId="7" fillId="2" borderId="13" xfId="1" applyFont="1" applyFill="1" applyBorder="1" applyAlignment="1" applyProtection="1"/>
    <xf numFmtId="0" fontId="4" fillId="2" borderId="1" xfId="0" applyFont="1" applyFill="1" applyBorder="1" applyAlignment="1" applyProtection="1">
      <alignment horizontal="center"/>
    </xf>
    <xf numFmtId="0" fontId="4" fillId="2" borderId="12" xfId="0" applyFont="1" applyFill="1" applyBorder="1" applyAlignment="1" applyProtection="1">
      <alignment horizontal="center"/>
    </xf>
    <xf numFmtId="0" fontId="18" fillId="10" borderId="4" xfId="1" applyFont="1" applyFill="1" applyBorder="1" applyAlignment="1" applyProtection="1">
      <alignment wrapText="1"/>
    </xf>
    <xf numFmtId="0" fontId="4" fillId="2" borderId="0" xfId="0" applyFont="1" applyFill="1" applyAlignment="1" applyProtection="1">
      <alignment wrapText="1"/>
    </xf>
    <xf numFmtId="14" fontId="0" fillId="2" borderId="0" xfId="0" applyNumberFormat="1" applyFill="1" applyProtection="1"/>
    <xf numFmtId="2" fontId="0" fillId="2" borderId="0" xfId="0" applyNumberFormat="1" applyFill="1" applyProtection="1"/>
    <xf numFmtId="0" fontId="0" fillId="6" borderId="7" xfId="0" applyFill="1" applyBorder="1" applyProtection="1"/>
    <xf numFmtId="14" fontId="0" fillId="6" borderId="5" xfId="0" applyNumberFormat="1" applyFill="1" applyBorder="1" applyProtection="1"/>
    <xf numFmtId="0" fontId="0" fillId="6" borderId="6" xfId="0" applyFill="1" applyBorder="1" applyProtection="1"/>
    <xf numFmtId="0" fontId="0" fillId="6" borderId="4" xfId="0" applyFill="1" applyBorder="1" applyProtection="1"/>
    <xf numFmtId="14" fontId="0" fillId="6" borderId="0" xfId="0" applyNumberFormat="1" applyFill="1" applyBorder="1" applyProtection="1"/>
    <xf numFmtId="0" fontId="0" fillId="6" borderId="8" xfId="0" applyFill="1" applyBorder="1" applyProtection="1"/>
    <xf numFmtId="14" fontId="0" fillId="6" borderId="9" xfId="0" applyNumberFormat="1" applyFill="1" applyBorder="1" applyProtection="1"/>
    <xf numFmtId="0" fontId="0" fillId="4" borderId="21" xfId="0" applyFill="1" applyBorder="1" applyAlignment="1" applyProtection="1">
      <alignment vertical="top" wrapText="1"/>
    </xf>
    <xf numFmtId="0" fontId="0" fillId="2" borderId="0" xfId="0" applyFill="1" applyAlignment="1" applyProtection="1">
      <alignment vertical="top" wrapText="1"/>
    </xf>
    <xf numFmtId="0" fontId="0" fillId="2" borderId="22" xfId="0" applyFill="1" applyBorder="1" applyProtection="1"/>
    <xf numFmtId="0" fontId="0" fillId="7" borderId="11" xfId="0" applyFill="1" applyBorder="1" applyProtection="1"/>
    <xf numFmtId="0" fontId="0" fillId="2" borderId="23" xfId="0" applyFill="1" applyBorder="1" applyProtection="1"/>
    <xf numFmtId="0" fontId="0" fillId="0" borderId="11" xfId="0" applyFill="1" applyBorder="1" applyProtection="1"/>
    <xf numFmtId="0" fontId="0" fillId="0" borderId="22" xfId="0" applyFill="1" applyBorder="1" applyProtection="1"/>
    <xf numFmtId="0" fontId="0" fillId="0" borderId="0" xfId="0" applyFill="1" applyProtection="1"/>
    <xf numFmtId="0" fontId="0" fillId="2" borderId="26" xfId="0" applyFill="1" applyBorder="1" applyProtection="1"/>
    <xf numFmtId="0" fontId="0" fillId="2" borderId="22" xfId="0" applyNumberFormat="1" applyFill="1" applyBorder="1" applyProtection="1"/>
    <xf numFmtId="0" fontId="0" fillId="2" borderId="0" xfId="0" applyFill="1"/>
    <xf numFmtId="0" fontId="4" fillId="10" borderId="16" xfId="0" applyFont="1" applyFill="1" applyBorder="1" applyAlignment="1">
      <alignment horizontal="center" wrapText="1"/>
    </xf>
    <xf numFmtId="0" fontId="4" fillId="10" borderId="15" xfId="0" applyFont="1" applyFill="1" applyBorder="1" applyAlignment="1">
      <alignment horizontal="center"/>
    </xf>
    <xf numFmtId="0" fontId="21" fillId="10" borderId="17" xfId="0" applyFont="1" applyFill="1" applyBorder="1" applyAlignment="1">
      <alignment horizontal="center" wrapText="1"/>
    </xf>
    <xf numFmtId="0" fontId="0" fillId="7" borderId="26" xfId="0" applyFill="1" applyBorder="1"/>
    <xf numFmtId="0" fontId="25" fillId="10" borderId="16" xfId="0" applyFont="1" applyFill="1" applyBorder="1" applyAlignment="1" applyProtection="1">
      <alignment vertical="top" wrapText="1"/>
    </xf>
    <xf numFmtId="14" fontId="7" fillId="10" borderId="15" xfId="0" applyNumberFormat="1" applyFont="1" applyFill="1" applyBorder="1" applyAlignment="1" applyProtection="1">
      <alignment vertical="top" wrapText="1"/>
    </xf>
    <xf numFmtId="0" fontId="25" fillId="10" borderId="15" xfId="0" applyFont="1" applyFill="1" applyBorder="1" applyAlignment="1" applyProtection="1">
      <alignment vertical="top" wrapText="1"/>
    </xf>
    <xf numFmtId="2" fontId="25" fillId="10" borderId="15" xfId="0" applyNumberFormat="1" applyFont="1" applyFill="1" applyBorder="1" applyAlignment="1" applyProtection="1">
      <alignment vertical="top" wrapText="1"/>
    </xf>
    <xf numFmtId="0" fontId="25" fillId="10" borderId="1" xfId="0" applyFont="1" applyFill="1" applyBorder="1" applyAlignment="1" applyProtection="1">
      <alignment vertical="top" wrapText="1"/>
    </xf>
    <xf numFmtId="0" fontId="7" fillId="10" borderId="1" xfId="0" applyFont="1" applyFill="1" applyBorder="1" applyAlignment="1" applyProtection="1">
      <alignment vertical="top" wrapText="1"/>
    </xf>
    <xf numFmtId="0" fontId="0" fillId="2" borderId="12" xfId="0" applyFill="1" applyBorder="1" applyAlignment="1" applyProtection="1">
      <protection locked="0"/>
    </xf>
    <xf numFmtId="0" fontId="0" fillId="7" borderId="12" xfId="0" applyFill="1" applyBorder="1" applyAlignment="1" applyProtection="1">
      <protection locked="0"/>
    </xf>
    <xf numFmtId="0" fontId="0" fillId="7" borderId="27" xfId="0" applyFill="1" applyBorder="1" applyProtection="1">
      <protection locked="0"/>
    </xf>
    <xf numFmtId="0" fontId="0" fillId="7" borderId="28" xfId="0" applyFill="1" applyBorder="1" applyAlignment="1" applyProtection="1">
      <protection locked="0"/>
    </xf>
    <xf numFmtId="0" fontId="4" fillId="10" borderId="20" xfId="0" applyFont="1" applyFill="1" applyBorder="1" applyAlignment="1">
      <alignment horizontal="center" wrapText="1"/>
    </xf>
    <xf numFmtId="0" fontId="0" fillId="2" borderId="12" xfId="0" applyFill="1" applyBorder="1" applyAlignment="1" applyProtection="1">
      <alignment wrapText="1"/>
      <protection locked="0"/>
    </xf>
    <xf numFmtId="0" fontId="0" fillId="2" borderId="14" xfId="0" applyFill="1" applyBorder="1" applyAlignment="1" applyProtection="1">
      <protection locked="0"/>
    </xf>
    <xf numFmtId="0" fontId="12" fillId="0" borderId="0" xfId="0" applyFont="1" applyBorder="1" applyAlignment="1">
      <alignment horizontal="left" vertical="center" indent="3"/>
    </xf>
    <xf numFmtId="0" fontId="0" fillId="2" borderId="0" xfId="0" applyFill="1" applyAlignment="1" applyProtection="1">
      <alignment horizontal="left" indent="3"/>
    </xf>
    <xf numFmtId="0" fontId="24" fillId="2" borderId="0" xfId="0" applyFont="1" applyFill="1" applyAlignment="1" applyProtection="1">
      <alignment horizontal="left" vertical="top" wrapText="1"/>
    </xf>
    <xf numFmtId="0" fontId="6" fillId="2" borderId="0" xfId="0" applyFont="1" applyFill="1" applyBorder="1" applyAlignment="1" applyProtection="1">
      <alignment horizontal="left" vertical="center"/>
    </xf>
    <xf numFmtId="0" fontId="0" fillId="0" borderId="0" xfId="0" applyAlignment="1">
      <alignment horizontal="left" vertical="center" wrapText="1" indent="3"/>
    </xf>
    <xf numFmtId="0" fontId="0" fillId="2" borderId="0" xfId="0" applyFill="1" applyAlignment="1" applyProtection="1">
      <alignment horizontal="left" wrapText="1"/>
    </xf>
    <xf numFmtId="0" fontId="4" fillId="2" borderId="0" xfId="0" applyFont="1" applyFill="1" applyAlignment="1" applyProtection="1">
      <alignment horizontal="left"/>
    </xf>
    <xf numFmtId="0" fontId="4" fillId="11" borderId="0" xfId="0" applyFont="1" applyFill="1" applyAlignment="1" applyProtection="1">
      <alignment horizontal="left"/>
    </xf>
    <xf numFmtId="0" fontId="0" fillId="11" borderId="0" xfId="0" applyFill="1" applyAlignment="1">
      <alignment horizontal="left" vertical="center" wrapText="1" indent="3"/>
    </xf>
    <xf numFmtId="0" fontId="26" fillId="11" borderId="0" xfId="0" applyFont="1" applyFill="1" applyAlignment="1">
      <alignment horizontal="left" vertical="center" wrapText="1" indent="3"/>
    </xf>
    <xf numFmtId="0" fontId="0" fillId="11" borderId="0" xfId="0" applyFill="1" applyAlignment="1" applyProtection="1">
      <alignment horizontal="left" wrapText="1" indent="3"/>
    </xf>
    <xf numFmtId="0" fontId="14" fillId="2" borderId="0" xfId="0" applyFont="1" applyFill="1" applyAlignment="1" applyProtection="1">
      <alignment horizontal="left" wrapText="1"/>
    </xf>
    <xf numFmtId="0" fontId="20" fillId="0" borderId="0" xfId="0" applyFont="1" applyAlignment="1">
      <alignment horizontal="left" vertical="center" wrapText="1" indent="6"/>
    </xf>
    <xf numFmtId="0" fontId="0" fillId="0" borderId="0" xfId="0" applyAlignment="1">
      <alignment horizontal="left" vertical="center" wrapText="1" indent="6"/>
    </xf>
    <xf numFmtId="0" fontId="0" fillId="2" borderId="0" xfId="0" applyFill="1" applyAlignment="1" applyProtection="1">
      <alignment horizontal="left" wrapText="1" indent="3"/>
    </xf>
    <xf numFmtId="0" fontId="12" fillId="0" borderId="0" xfId="0" applyFont="1" applyBorder="1" applyAlignment="1">
      <alignment horizontal="left" vertical="center" wrapText="1" indent="3"/>
    </xf>
    <xf numFmtId="0" fontId="0" fillId="11" borderId="0" xfId="0" applyFill="1" applyBorder="1" applyAlignment="1">
      <alignment horizontal="left" vertical="center" wrapText="1" indent="3"/>
    </xf>
    <xf numFmtId="0" fontId="0" fillId="0" borderId="0" xfId="0" applyAlignment="1">
      <alignment horizontal="left" vertical="center" wrapText="1"/>
    </xf>
    <xf numFmtId="0" fontId="15" fillId="0" borderId="0" xfId="1" applyFont="1" applyFill="1" applyBorder="1" applyAlignment="1" applyProtection="1">
      <alignment wrapText="1"/>
    </xf>
    <xf numFmtId="0" fontId="15" fillId="7" borderId="1" xfId="1" applyFont="1" applyFill="1" applyBorder="1" applyAlignment="1" applyProtection="1">
      <alignment wrapText="1"/>
    </xf>
    <xf numFmtId="0" fontId="11" fillId="2" borderId="0" xfId="0" applyFont="1" applyFill="1" applyAlignment="1" applyProtection="1">
      <alignment horizontal="left" wrapText="1"/>
    </xf>
    <xf numFmtId="0" fontId="0" fillId="2" borderId="0" xfId="0" applyFill="1" applyAlignment="1" applyProtection="1">
      <alignment horizontal="left" vertical="top" wrapText="1"/>
    </xf>
    <xf numFmtId="0" fontId="15" fillId="0" borderId="1" xfId="1" applyFont="1" applyFill="1" applyBorder="1" applyAlignment="1" applyProtection="1">
      <alignment wrapText="1"/>
    </xf>
    <xf numFmtId="44" fontId="0" fillId="7" borderId="1" xfId="3" applyFont="1" applyFill="1" applyBorder="1" applyAlignment="1" applyProtection="1">
      <alignment wrapText="1"/>
    </xf>
    <xf numFmtId="44" fontId="0" fillId="7" borderId="12" xfId="3" applyFont="1" applyFill="1" applyBorder="1" applyAlignment="1" applyProtection="1">
      <alignment wrapText="1"/>
    </xf>
    <xf numFmtId="44" fontId="0" fillId="0" borderId="1" xfId="3" applyFont="1" applyFill="1" applyBorder="1" applyAlignment="1" applyProtection="1">
      <alignment wrapText="1"/>
    </xf>
    <xf numFmtId="44" fontId="0" fillId="0" borderId="12" xfId="3" applyFont="1" applyFill="1" applyBorder="1" applyAlignment="1" applyProtection="1">
      <alignment wrapText="1"/>
    </xf>
    <xf numFmtId="44" fontId="0" fillId="2" borderId="2" xfId="3" applyFont="1" applyFill="1" applyBorder="1" applyAlignment="1" applyProtection="1">
      <alignment wrapText="1"/>
    </xf>
    <xf numFmtId="44" fontId="0" fillId="2" borderId="14" xfId="3" applyFont="1" applyFill="1" applyBorder="1" applyAlignment="1" applyProtection="1">
      <alignment wrapText="1"/>
    </xf>
    <xf numFmtId="44" fontId="5" fillId="10" borderId="8" xfId="0" applyNumberFormat="1" applyFont="1" applyFill="1" applyBorder="1" applyAlignment="1" applyProtection="1">
      <alignment horizontal="center"/>
    </xf>
    <xf numFmtId="44" fontId="5" fillId="10" borderId="10" xfId="0" applyNumberFormat="1" applyFont="1" applyFill="1" applyBorder="1" applyAlignment="1" applyProtection="1">
      <alignment horizontal="center"/>
    </xf>
    <xf numFmtId="0" fontId="0" fillId="2" borderId="0" xfId="0" applyFill="1" applyAlignment="1" applyProtection="1">
      <alignment horizontal="center" wrapText="1"/>
    </xf>
    <xf numFmtId="44" fontId="0" fillId="3" borderId="1" xfId="0" applyNumberFormat="1" applyFill="1" applyBorder="1" applyAlignment="1" applyProtection="1">
      <alignment horizontal="center"/>
    </xf>
    <xf numFmtId="44" fontId="0" fillId="3" borderId="2" xfId="0" applyNumberFormat="1" applyFill="1" applyBorder="1" applyAlignment="1" applyProtection="1">
      <alignment horizontal="center"/>
    </xf>
    <xf numFmtId="0" fontId="0" fillId="5" borderId="2" xfId="0" applyFont="1" applyFill="1" applyBorder="1" applyAlignment="1" applyProtection="1">
      <protection locked="0"/>
    </xf>
    <xf numFmtId="0" fontId="0" fillId="5" borderId="14" xfId="0" applyFont="1" applyFill="1" applyBorder="1" applyAlignment="1" applyProtection="1">
      <protection locked="0"/>
    </xf>
    <xf numFmtId="0" fontId="0" fillId="2" borderId="0" xfId="0" applyFont="1" applyFill="1" applyBorder="1" applyAlignment="1" applyProtection="1">
      <alignment horizontal="right"/>
    </xf>
    <xf numFmtId="0" fontId="0" fillId="2" borderId="0" xfId="0" applyFill="1" applyBorder="1" applyAlignment="1" applyProtection="1">
      <alignment horizontal="center"/>
    </xf>
    <xf numFmtId="0" fontId="0" fillId="0" borderId="11" xfId="0" applyFont="1" applyFill="1" applyBorder="1" applyAlignment="1" applyProtection="1">
      <alignment horizontal="right"/>
    </xf>
    <xf numFmtId="0" fontId="0" fillId="0" borderId="13" xfId="0" applyFont="1" applyFill="1" applyBorder="1" applyAlignment="1" applyProtection="1">
      <alignment horizontal="right"/>
    </xf>
    <xf numFmtId="0" fontId="0" fillId="0" borderId="32" xfId="0" applyFont="1" applyFill="1" applyBorder="1" applyAlignment="1" applyProtection="1">
      <alignment horizontal="center" wrapText="1"/>
    </xf>
    <xf numFmtId="0" fontId="0" fillId="0" borderId="33" xfId="0" applyFont="1" applyFill="1" applyBorder="1" applyAlignment="1" applyProtection="1">
      <alignment horizontal="center" wrapText="1"/>
    </xf>
    <xf numFmtId="0" fontId="0" fillId="0" borderId="34" xfId="0" applyFont="1" applyFill="1" applyBorder="1" applyAlignment="1" applyProtection="1">
      <alignment horizontal="center" wrapText="1"/>
    </xf>
    <xf numFmtId="0" fontId="0" fillId="0" borderId="10" xfId="0" applyFont="1" applyFill="1" applyBorder="1" applyAlignment="1" applyProtection="1">
      <alignment horizontal="center" wrapText="1"/>
    </xf>
    <xf numFmtId="0" fontId="0" fillId="2" borderId="1" xfId="0" quotePrefix="1" applyFill="1" applyBorder="1" applyAlignment="1" applyProtection="1">
      <alignment horizontal="left"/>
    </xf>
    <xf numFmtId="0" fontId="0" fillId="2" borderId="12" xfId="0" quotePrefix="1" applyFill="1" applyBorder="1" applyAlignment="1" applyProtection="1">
      <alignment horizontal="left"/>
    </xf>
    <xf numFmtId="0" fontId="0" fillId="2" borderId="24" xfId="0" quotePrefix="1" applyFill="1" applyBorder="1" applyAlignment="1" applyProtection="1">
      <alignment horizontal="left"/>
    </xf>
    <xf numFmtId="0" fontId="0" fillId="2" borderId="25" xfId="0" quotePrefix="1" applyFill="1" applyBorder="1" applyAlignment="1" applyProtection="1">
      <alignment horizontal="left"/>
    </xf>
    <xf numFmtId="0" fontId="14" fillId="2" borderId="1" xfId="0" applyFont="1" applyFill="1" applyBorder="1" applyAlignment="1" applyProtection="1"/>
    <xf numFmtId="0" fontId="0" fillId="0" borderId="2" xfId="0" quotePrefix="1" applyFont="1" applyFill="1" applyBorder="1" applyAlignment="1" applyProtection="1">
      <alignment horizontal="left"/>
    </xf>
    <xf numFmtId="0" fontId="0" fillId="0" borderId="14" xfId="0" quotePrefix="1" applyFont="1" applyFill="1" applyBorder="1" applyAlignment="1" applyProtection="1">
      <alignment horizontal="left"/>
    </xf>
    <xf numFmtId="44" fontId="0" fillId="3" borderId="12" xfId="0" applyNumberFormat="1" applyFill="1" applyBorder="1" applyAlignment="1" applyProtection="1">
      <alignment horizontal="center"/>
    </xf>
    <xf numFmtId="0" fontId="4" fillId="2" borderId="22" xfId="0" quotePrefix="1" applyFont="1" applyFill="1" applyBorder="1" applyAlignment="1" applyProtection="1">
      <alignment horizontal="left"/>
    </xf>
    <xf numFmtId="0" fontId="4" fillId="2" borderId="31" xfId="0" applyFont="1" applyFill="1" applyBorder="1" applyAlignment="1" applyProtection="1">
      <alignment horizontal="left"/>
    </xf>
    <xf numFmtId="0" fontId="5" fillId="10" borderId="0" xfId="0" applyFont="1" applyFill="1" applyBorder="1" applyAlignment="1" applyProtection="1">
      <alignment horizontal="center" wrapText="1"/>
    </xf>
    <xf numFmtId="0" fontId="5" fillId="10" borderId="3" xfId="0" applyFont="1" applyFill="1" applyBorder="1" applyAlignment="1" applyProtection="1">
      <alignment horizontal="center" wrapText="1"/>
    </xf>
    <xf numFmtId="0" fontId="18" fillId="10" borderId="0" xfId="1" applyFont="1" applyFill="1" applyBorder="1" applyAlignment="1" applyProtection="1">
      <alignment horizontal="left" wrapText="1"/>
    </xf>
    <xf numFmtId="44" fontId="0" fillId="3" borderId="14" xfId="0" applyNumberFormat="1" applyFill="1" applyBorder="1" applyAlignment="1" applyProtection="1">
      <alignment horizontal="center"/>
    </xf>
    <xf numFmtId="0" fontId="0" fillId="0" borderId="11" xfId="0" applyFont="1" applyFill="1" applyBorder="1" applyAlignment="1" applyProtection="1">
      <alignment horizontal="left" vertical="top" wrapText="1"/>
    </xf>
    <xf numFmtId="0" fontId="0" fillId="0" borderId="13" xfId="0" applyFont="1" applyFill="1" applyBorder="1" applyAlignment="1" applyProtection="1">
      <alignment horizontal="left" vertical="top" wrapText="1"/>
    </xf>
    <xf numFmtId="0" fontId="19" fillId="10" borderId="7" xfId="1" applyFont="1" applyFill="1" applyBorder="1" applyAlignment="1" applyProtection="1">
      <alignment horizontal="center" wrapText="1"/>
    </xf>
    <xf numFmtId="0" fontId="19" fillId="10" borderId="5" xfId="1" applyFont="1" applyFill="1" applyBorder="1" applyAlignment="1" applyProtection="1">
      <alignment horizontal="center" wrapText="1"/>
    </xf>
    <xf numFmtId="0" fontId="19" fillId="10" borderId="6" xfId="1" applyFont="1" applyFill="1" applyBorder="1" applyAlignment="1" applyProtection="1">
      <alignment horizontal="center" wrapText="1"/>
    </xf>
    <xf numFmtId="0" fontId="15" fillId="2" borderId="2" xfId="1" applyFont="1" applyFill="1" applyBorder="1" applyAlignment="1" applyProtection="1">
      <alignment horizontal="left" vertical="top" wrapText="1"/>
    </xf>
    <xf numFmtId="0" fontId="0" fillId="5" borderId="1" xfId="0" applyFont="1" applyFill="1" applyBorder="1" applyAlignment="1" applyProtection="1">
      <protection locked="0"/>
    </xf>
    <xf numFmtId="0" fontId="0" fillId="5" borderId="12" xfId="0" applyFont="1" applyFill="1" applyBorder="1" applyAlignment="1" applyProtection="1">
      <protection locked="0"/>
    </xf>
    <xf numFmtId="0" fontId="17" fillId="2" borderId="0" xfId="0" applyFont="1" applyFill="1" applyBorder="1" applyAlignment="1" applyProtection="1">
      <alignment horizontal="center" vertical="center"/>
    </xf>
    <xf numFmtId="0" fontId="15" fillId="2" borderId="26" xfId="0" applyFont="1" applyFill="1" applyBorder="1" applyAlignment="1" applyProtection="1">
      <alignment horizontal="center" wrapText="1"/>
    </xf>
    <xf numFmtId="0" fontId="15" fillId="2" borderId="27" xfId="0" applyFont="1" applyFill="1" applyBorder="1" applyAlignment="1" applyProtection="1">
      <alignment horizontal="center" wrapText="1"/>
    </xf>
    <xf numFmtId="0" fontId="15" fillId="2" borderId="28" xfId="0" applyFont="1" applyFill="1" applyBorder="1" applyAlignment="1" applyProtection="1">
      <alignment horizontal="center" wrapText="1"/>
    </xf>
    <xf numFmtId="0" fontId="4" fillId="8" borderId="18" xfId="0" applyFont="1" applyFill="1" applyBorder="1" applyAlignment="1" applyProtection="1">
      <alignment horizontal="center" vertical="center" wrapText="1"/>
    </xf>
    <xf numFmtId="0" fontId="4" fillId="8" borderId="19" xfId="0" applyFont="1" applyFill="1" applyBorder="1" applyAlignment="1" applyProtection="1">
      <alignment horizontal="center" vertical="center" wrapText="1"/>
    </xf>
    <xf numFmtId="0" fontId="4" fillId="8" borderId="20" xfId="0" applyFont="1" applyFill="1" applyBorder="1" applyAlignment="1" applyProtection="1">
      <alignment horizontal="center" vertical="center" wrapText="1"/>
    </xf>
    <xf numFmtId="0" fontId="4" fillId="8" borderId="7" xfId="0" applyFont="1" applyFill="1" applyBorder="1" applyAlignment="1" applyProtection="1">
      <alignment horizontal="center" vertical="center" wrapText="1"/>
    </xf>
    <xf numFmtId="0" fontId="4" fillId="8" borderId="5" xfId="0" applyFont="1" applyFill="1" applyBorder="1" applyAlignment="1" applyProtection="1">
      <alignment horizontal="center" vertical="center" wrapText="1"/>
    </xf>
    <xf numFmtId="0" fontId="4" fillId="8" borderId="6" xfId="0" applyFont="1" applyFill="1" applyBorder="1" applyAlignment="1" applyProtection="1">
      <alignment horizontal="center" vertical="center" wrapText="1"/>
    </xf>
    <xf numFmtId="14" fontId="0" fillId="5" borderId="1" xfId="0" applyNumberFormat="1" applyFont="1" applyFill="1" applyBorder="1" applyAlignment="1" applyProtection="1">
      <alignment horizontal="left"/>
      <protection locked="0"/>
    </xf>
    <xf numFmtId="14" fontId="0" fillId="5" borderId="12" xfId="0" applyNumberFormat="1" applyFont="1" applyFill="1" applyBorder="1" applyAlignment="1" applyProtection="1">
      <alignment horizontal="left"/>
      <protection locked="0"/>
    </xf>
    <xf numFmtId="0" fontId="0" fillId="5" borderId="1" xfId="0" applyFont="1" applyFill="1" applyBorder="1" applyAlignment="1" applyProtection="1">
      <alignment horizontal="left"/>
      <protection locked="0"/>
    </xf>
    <xf numFmtId="0" fontId="0" fillId="5" borderId="12" xfId="0" applyFont="1" applyFill="1" applyBorder="1" applyAlignment="1" applyProtection="1">
      <alignment horizontal="left"/>
      <protection locked="0"/>
    </xf>
    <xf numFmtId="44" fontId="0" fillId="9" borderId="1" xfId="3" applyFont="1" applyFill="1" applyBorder="1" applyAlignment="1" applyProtection="1">
      <alignment horizontal="center"/>
    </xf>
    <xf numFmtId="44" fontId="0" fillId="9" borderId="12" xfId="3" applyFont="1" applyFill="1" applyBorder="1" applyAlignment="1" applyProtection="1">
      <alignment horizontal="center"/>
    </xf>
    <xf numFmtId="44" fontId="0" fillId="5" borderId="1" xfId="3" applyFont="1" applyFill="1" applyBorder="1" applyAlignment="1" applyProtection="1">
      <alignment horizontal="center"/>
      <protection locked="0"/>
    </xf>
    <xf numFmtId="44" fontId="0" fillId="5" borderId="12" xfId="3" applyFont="1" applyFill="1" applyBorder="1" applyAlignment="1" applyProtection="1">
      <alignment horizontal="center"/>
      <protection locked="0"/>
    </xf>
    <xf numFmtId="0" fontId="0" fillId="8" borderId="7" xfId="0" applyFill="1" applyBorder="1" applyAlignment="1" applyProtection="1">
      <alignment horizontal="left" vertical="center" wrapText="1"/>
    </xf>
    <xf numFmtId="0" fontId="0" fillId="8" borderId="5" xfId="0" applyFill="1" applyBorder="1" applyAlignment="1" applyProtection="1">
      <alignment horizontal="left" vertical="center" wrapText="1"/>
    </xf>
    <xf numFmtId="0" fontId="0" fillId="8" borderId="6" xfId="0" applyFill="1" applyBorder="1" applyAlignment="1" applyProtection="1">
      <alignment horizontal="left" vertical="center" wrapText="1"/>
    </xf>
    <xf numFmtId="0" fontId="0" fillId="8" borderId="4" xfId="0" applyFill="1" applyBorder="1" applyAlignment="1" applyProtection="1">
      <alignment horizontal="left" vertical="center" wrapText="1"/>
    </xf>
    <xf numFmtId="0" fontId="0" fillId="8" borderId="0" xfId="0" applyFill="1" applyBorder="1" applyAlignment="1" applyProtection="1">
      <alignment horizontal="left" vertical="center" wrapText="1"/>
    </xf>
    <xf numFmtId="0" fontId="0" fillId="8" borderId="3" xfId="0" applyFill="1" applyBorder="1" applyAlignment="1" applyProtection="1">
      <alignment horizontal="left" vertical="center" wrapText="1"/>
    </xf>
    <xf numFmtId="0" fontId="0" fillId="8" borderId="8" xfId="0" applyFill="1" applyBorder="1" applyAlignment="1" applyProtection="1">
      <alignment horizontal="left" vertical="center" wrapText="1"/>
    </xf>
    <xf numFmtId="0" fontId="0" fillId="8" borderId="9" xfId="0" applyFill="1" applyBorder="1" applyAlignment="1" applyProtection="1">
      <alignment horizontal="left" vertical="center" wrapText="1"/>
    </xf>
    <xf numFmtId="0" fontId="0" fillId="8" borderId="10" xfId="0" applyFill="1" applyBorder="1" applyAlignment="1" applyProtection="1">
      <alignment horizontal="left" vertical="center" wrapText="1"/>
    </xf>
    <xf numFmtId="0" fontId="0" fillId="2" borderId="1" xfId="0" applyFill="1" applyBorder="1" applyAlignment="1"/>
    <xf numFmtId="0" fontId="0" fillId="7" borderId="1" xfId="0" applyFill="1" applyBorder="1" applyAlignment="1"/>
    <xf numFmtId="0" fontId="0" fillId="2" borderId="2" xfId="0" applyFill="1" applyBorder="1" applyAlignment="1">
      <alignment wrapText="1"/>
    </xf>
    <xf numFmtId="0" fontId="6" fillId="2" borderId="0" xfId="0" applyFont="1" applyFill="1" applyAlignment="1">
      <alignment horizontal="center"/>
    </xf>
    <xf numFmtId="0" fontId="0" fillId="2" borderId="11" xfId="0" applyFill="1" applyBorder="1" applyAlignment="1">
      <alignment horizontal="left"/>
    </xf>
    <xf numFmtId="0" fontId="0" fillId="2" borderId="1" xfId="0" applyFill="1" applyBorder="1" applyAlignment="1">
      <alignment horizontal="left"/>
    </xf>
    <xf numFmtId="0" fontId="0" fillId="7" borderId="11" xfId="0" applyFill="1" applyBorder="1" applyAlignment="1">
      <alignment horizontal="left"/>
    </xf>
    <xf numFmtId="0" fontId="0" fillId="7" borderId="1" xfId="0" applyFill="1" applyBorder="1" applyAlignment="1">
      <alignment horizontal="left"/>
    </xf>
    <xf numFmtId="0" fontId="0" fillId="2" borderId="13" xfId="0" applyFill="1" applyBorder="1" applyAlignment="1">
      <alignment horizontal="left"/>
    </xf>
    <xf numFmtId="0" fontId="0" fillId="2" borderId="2" xfId="0" applyFill="1" applyBorder="1" applyAlignment="1">
      <alignment horizontal="left"/>
    </xf>
    <xf numFmtId="0" fontId="0" fillId="2" borderId="0" xfId="0" applyFill="1" applyBorder="1" applyAlignment="1">
      <alignment horizontal="center"/>
    </xf>
    <xf numFmtId="0" fontId="4" fillId="10" borderId="7" xfId="0" applyFont="1" applyFill="1" applyBorder="1" applyAlignment="1">
      <alignment horizontal="left"/>
    </xf>
    <xf numFmtId="0" fontId="4" fillId="10" borderId="35" xfId="0" applyFont="1" applyFill="1" applyBorder="1" applyAlignment="1">
      <alignment horizontal="left"/>
    </xf>
    <xf numFmtId="0" fontId="20" fillId="2" borderId="9" xfId="0" applyFont="1" applyFill="1" applyBorder="1" applyAlignment="1">
      <alignment horizontal="left" wrapText="1"/>
    </xf>
    <xf numFmtId="0" fontId="0" fillId="2" borderId="11" xfId="0" applyFill="1" applyBorder="1" applyAlignment="1">
      <alignment horizontal="left" vertical="center"/>
    </xf>
    <xf numFmtId="0" fontId="0" fillId="2" borderId="1" xfId="0" applyFill="1" applyBorder="1" applyAlignment="1">
      <alignment horizontal="left" vertical="center"/>
    </xf>
    <xf numFmtId="0" fontId="0" fillId="2" borderId="1" xfId="0" applyFill="1" applyBorder="1" applyAlignment="1">
      <alignment horizontal="left" wrapText="1"/>
    </xf>
    <xf numFmtId="0" fontId="4" fillId="10" borderId="36" xfId="0" applyFont="1" applyFill="1" applyBorder="1" applyAlignment="1">
      <alignment horizontal="center"/>
    </xf>
    <xf numFmtId="0" fontId="4" fillId="10" borderId="35" xfId="0" applyFont="1" applyFill="1" applyBorder="1" applyAlignment="1">
      <alignment horizontal="center"/>
    </xf>
  </cellXfs>
  <cellStyles count="5">
    <cellStyle name="Currency" xfId="3" builtinId="4"/>
    <cellStyle name="Currency 2" xfId="2"/>
    <cellStyle name="Hyperlink" xfId="4" builtinId="8"/>
    <cellStyle name="Normal" xfId="0" builtinId="0"/>
    <cellStyle name="Normal 2" xfId="1"/>
  </cellStyles>
  <dxfs count="17">
    <dxf>
      <numFmt numFmtId="0" formatCode="General"/>
      <fill>
        <patternFill>
          <fgColor indexed="64"/>
          <bgColor theme="0"/>
        </patternFill>
      </fill>
      <border diagonalUp="0" diagonalDown="0">
        <left style="thin">
          <color indexed="64"/>
        </left>
        <right/>
        <top style="thin">
          <color indexed="64"/>
        </top>
        <bottom style="thin">
          <color indexed="64"/>
        </bottom>
      </border>
      <protection locked="1" hidden="0"/>
    </dxf>
    <dxf>
      <numFmt numFmtId="34" formatCode="_(&quot;$&quot;* #,##0.00_);_(&quot;$&quot;* \(#,##0.00\);_(&quot;$&quot;* &quot;-&quot;??_);_(@_)"/>
      <fill>
        <patternFill>
          <fgColor indexed="64"/>
          <bgColor theme="0"/>
        </patternFill>
      </fill>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1" hidden="0"/>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2" formatCode="0.00"/>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9" formatCode="m/d/yyyy"/>
      <fill>
        <patternFill>
          <fgColor indexed="64"/>
          <bgColor theme="0"/>
        </patternFill>
      </fill>
      <border diagonalUp="0" diagonalDown="0">
        <left style="thin">
          <color indexed="64"/>
        </left>
        <right style="thin">
          <color indexed="64"/>
        </right>
        <top style="thin">
          <color indexed="64"/>
        </top>
        <bottom style="thin">
          <color indexed="64"/>
        </bottom>
      </border>
      <protection locked="0" hidden="0"/>
    </dxf>
    <dxf>
      <fill>
        <patternFill>
          <fgColor indexed="64"/>
          <bgColor theme="0"/>
        </patternFill>
      </fill>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medium">
          <color indexed="64"/>
        </left>
        <right style="medium">
          <color indexed="64"/>
        </right>
        <top style="medium">
          <color indexed="64"/>
        </top>
        <bottom style="medium">
          <color indexed="64"/>
        </bottom>
      </border>
    </dxf>
    <dxf>
      <fill>
        <patternFill>
          <fgColor indexed="64"/>
          <bgColor theme="0"/>
        </patternFill>
      </fill>
      <protection locked="1" hidden="0"/>
    </dxf>
    <dxf>
      <border>
        <bottom style="thin">
          <color indexed="64"/>
        </bottom>
      </border>
    </dxf>
    <dxf>
      <fill>
        <patternFill patternType="solid">
          <fgColor indexed="64"/>
          <bgColor rgb="FF00B050"/>
        </patternFill>
      </fill>
      <alignment vertical="top" textRotation="0" wrapText="1" indent="0" justifyLastLine="0" shrinkToFit="0" readingOrder="0"/>
      <border diagonalUp="0" diagonalDown="0">
        <left style="thin">
          <color indexed="64"/>
        </left>
        <right style="thin">
          <color indexed="64"/>
        </right>
        <top/>
        <bottom/>
      </border>
      <protection locked="1" hidden="0"/>
    </dxf>
    <dxf>
      <fill>
        <patternFill>
          <bgColor theme="0" tint="-0.24994659260841701"/>
        </patternFill>
      </fill>
    </dxf>
    <dxf>
      <fill>
        <patternFill>
          <bgColor theme="6" tint="0.39994506668294322"/>
        </patternFill>
      </fill>
    </dxf>
  </dxfs>
  <tableStyles count="0" defaultTableStyle="TableStyleMedium2" defaultPivotStyle="PivotStyleLight16"/>
  <colors>
    <mruColors>
      <color rgb="FFFFFF99"/>
      <color rgb="FFFF7171"/>
      <color rgb="FFFFE07D"/>
      <color rgb="FFF0F0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1" name="Table1" displayName="Table1" ref="B7:K107" totalsRowShown="0" headerRowDxfId="14" dataDxfId="12" headerRowBorderDxfId="13" tableBorderDxfId="11" totalsRowBorderDxfId="10">
  <tableColumns count="10">
    <tableColumn id="1" name="Receipt number_x000a_" dataDxfId="9"/>
    <tableColumn id="2" name="Transaction date" dataDxfId="8"/>
    <tableColumn id="3" name="Category_x000a_Refer to Summary tab for category descriptions" dataDxfId="7"/>
    <tableColumn id="4" name="Transaction description_x000a_Please note that transactions entered as &quot;ATM Withdrawal&quot; or &quot;Exchange&quot; will not affect the Total expended or the Ending balance._x000a_All fees associated with these transactions should be entered on separate lines as &quot;Bank Fees&quot;" dataDxfId="6"/>
    <tableColumn id="10" name="Transaction amount_x000a_Numbers and decimals only" dataDxfId="5">
      <calculatedColumnFormula>Summary!H5</calculatedColumnFormula>
    </tableColumn>
    <tableColumn id="6" name="Currency  for transaction_x000a_Select &quot;Local Currency&quot; or &quot;U.S. Dollars&quot;" dataDxfId="4"/>
    <tableColumn id="7" name="Exchange rate_x000a_Select from list and use &quot;1&quot; for transactions in U.S. dollars." dataDxfId="3"/>
    <tableColumn id="11" name="Transaction amount _x000a_(in U.S. Dollars)" dataDxfId="2" dataCellStyle="Currency">
      <calculatedColumnFormula>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calculatedColumnFormula>
    </tableColumn>
    <tableColumn id="8" name="Balance _x000a_(in U.S. dollars)" dataDxfId="1" dataCellStyle="Currency">
      <calculatedColumnFormula>J7-I8</calculatedColumnFormula>
    </tableColumn>
    <tableColumn id="9" name="Balance _x000a_(in local currency)_x000a_Not applicable for US domestic trips._x000a_" dataDxfId="0">
      <calculatedColumnFormula>IF(G8="Local Currency",F8,IF(G8="US Dollars",F8*H8,""))</calculatedColumnFormula>
    </tableColumn>
  </tableColumns>
  <tableStyleInfo name="TableStyleLight13"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7"/>
  <sheetViews>
    <sheetView showGridLines="0" tabSelected="1" zoomScaleNormal="100" workbookViewId="0">
      <selection activeCell="B2" sqref="B2:G2"/>
    </sheetView>
  </sheetViews>
  <sheetFormatPr defaultColWidth="9.140625" defaultRowHeight="15" x14ac:dyDescent="0.25"/>
  <cols>
    <col min="1" max="1" width="2.140625" style="2" customWidth="1"/>
    <col min="2" max="2" width="19" style="2" customWidth="1"/>
    <col min="3" max="3" width="17" style="2" customWidth="1"/>
    <col min="4" max="4" width="2.28515625" style="2" customWidth="1"/>
    <col min="5" max="5" width="13.85546875" style="2" customWidth="1"/>
    <col min="6" max="6" width="7" style="2" customWidth="1"/>
    <col min="7" max="7" width="24.7109375" style="2" customWidth="1"/>
    <col min="8" max="8" width="2.140625" style="2" customWidth="1"/>
    <col min="9" max="16384" width="9.140625" style="2"/>
  </cols>
  <sheetData>
    <row r="1" spans="2:9" ht="11.25" customHeight="1" x14ac:dyDescent="0.3"/>
    <row r="2" spans="2:9" ht="15" customHeight="1" x14ac:dyDescent="0.45">
      <c r="B2" s="113" t="s">
        <v>29</v>
      </c>
      <c r="C2" s="113"/>
      <c r="D2" s="113"/>
      <c r="E2" s="113"/>
      <c r="F2" s="113"/>
      <c r="G2" s="113"/>
      <c r="H2" s="4"/>
    </row>
    <row r="3" spans="2:9" ht="15" customHeight="1" x14ac:dyDescent="0.3"/>
    <row r="4" spans="2:9" ht="15" customHeight="1" x14ac:dyDescent="0.25">
      <c r="B4" s="121" t="s">
        <v>103</v>
      </c>
      <c r="C4" s="121"/>
      <c r="D4" s="121"/>
      <c r="E4" s="121"/>
      <c r="F4" s="121"/>
      <c r="G4" s="121"/>
    </row>
    <row r="5" spans="2:9" ht="15" customHeight="1" x14ac:dyDescent="0.3">
      <c r="B5" s="43"/>
    </row>
    <row r="6" spans="2:9" ht="15" customHeight="1" x14ac:dyDescent="0.3">
      <c r="B6" s="43" t="s">
        <v>64</v>
      </c>
      <c r="I6" s="13"/>
    </row>
    <row r="7" spans="2:9" ht="30" customHeight="1" x14ac:dyDescent="0.25">
      <c r="B7" s="125" t="s">
        <v>79</v>
      </c>
      <c r="C7" s="125"/>
      <c r="D7" s="125"/>
      <c r="E7" s="125"/>
      <c r="F7" s="125"/>
      <c r="G7" s="125"/>
      <c r="I7" s="13"/>
    </row>
    <row r="8" spans="2:9" ht="15" customHeight="1" x14ac:dyDescent="0.25">
      <c r="B8" s="110" t="s">
        <v>78</v>
      </c>
      <c r="C8" s="111"/>
      <c r="D8" s="111"/>
      <c r="E8" s="111"/>
      <c r="F8" s="111"/>
      <c r="G8" s="111"/>
      <c r="I8" s="13"/>
    </row>
    <row r="9" spans="2:9" ht="30" customHeight="1" x14ac:dyDescent="0.25">
      <c r="B9" s="125" t="s">
        <v>104</v>
      </c>
      <c r="C9" s="125"/>
      <c r="D9" s="125"/>
      <c r="E9" s="125"/>
      <c r="F9" s="125"/>
      <c r="G9" s="125"/>
      <c r="I9" s="13"/>
    </row>
    <row r="10" spans="2:9" ht="15" customHeight="1" x14ac:dyDescent="0.3">
      <c r="B10" s="13"/>
      <c r="I10" s="13"/>
    </row>
    <row r="11" spans="2:9" ht="15" customHeight="1" x14ac:dyDescent="0.3">
      <c r="B11" s="2" t="s">
        <v>42</v>
      </c>
      <c r="I11" s="13"/>
    </row>
    <row r="12" spans="2:9" ht="15" customHeight="1" x14ac:dyDescent="0.25">
      <c r="B12" s="110" t="s">
        <v>80</v>
      </c>
    </row>
    <row r="13" spans="2:9" ht="15" customHeight="1" x14ac:dyDescent="0.25">
      <c r="B13" s="110" t="s">
        <v>77</v>
      </c>
    </row>
    <row r="14" spans="2:9" ht="15" customHeight="1" x14ac:dyDescent="0.25">
      <c r="B14" s="110" t="s">
        <v>81</v>
      </c>
    </row>
    <row r="15" spans="2:9" ht="15" customHeight="1" x14ac:dyDescent="0.25">
      <c r="B15" s="110" t="s">
        <v>82</v>
      </c>
    </row>
    <row r="16" spans="2:9" ht="15" customHeight="1" x14ac:dyDescent="0.25"/>
    <row r="17" spans="2:7" ht="15" customHeight="1" x14ac:dyDescent="0.25">
      <c r="B17" s="115" t="s">
        <v>105</v>
      </c>
      <c r="C17" s="115"/>
      <c r="D17" s="115"/>
      <c r="E17" s="115"/>
      <c r="F17" s="115"/>
      <c r="G17" s="115"/>
    </row>
    <row r="18" spans="2:7" ht="30" customHeight="1" x14ac:dyDescent="0.25">
      <c r="B18" s="124" t="s">
        <v>106</v>
      </c>
      <c r="C18" s="124"/>
      <c r="D18" s="124"/>
      <c r="E18" s="124"/>
      <c r="F18" s="124"/>
      <c r="G18" s="124"/>
    </row>
    <row r="20" spans="2:7" ht="15" customHeight="1" x14ac:dyDescent="0.25">
      <c r="B20" s="116" t="s">
        <v>92</v>
      </c>
      <c r="C20" s="116"/>
      <c r="D20" s="116"/>
      <c r="E20" s="116"/>
      <c r="F20" s="116"/>
      <c r="G20" s="116"/>
    </row>
    <row r="21" spans="2:7" ht="30" customHeight="1" x14ac:dyDescent="0.25">
      <c r="B21" s="114" t="s">
        <v>83</v>
      </c>
      <c r="C21" s="114"/>
      <c r="D21" s="114"/>
      <c r="E21" s="114"/>
      <c r="F21" s="114"/>
      <c r="G21" s="114"/>
    </row>
    <row r="22" spans="2:7" ht="15" customHeight="1" x14ac:dyDescent="0.25">
      <c r="B22" s="114" t="s">
        <v>84</v>
      </c>
      <c r="C22" s="114"/>
      <c r="D22" s="114"/>
      <c r="E22" s="114"/>
      <c r="F22" s="114"/>
      <c r="G22" s="114"/>
    </row>
    <row r="23" spans="2:7" ht="15" customHeight="1" x14ac:dyDescent="0.25">
      <c r="B23" s="114" t="s">
        <v>107</v>
      </c>
      <c r="C23" s="114"/>
      <c r="D23" s="114"/>
      <c r="E23" s="114"/>
      <c r="F23" s="114"/>
      <c r="G23" s="114"/>
    </row>
    <row r="24" spans="2:7" ht="15" customHeight="1" x14ac:dyDescent="0.25">
      <c r="B24" s="114" t="s">
        <v>19</v>
      </c>
      <c r="C24" s="114"/>
      <c r="D24" s="114"/>
      <c r="E24" s="114"/>
      <c r="F24" s="114"/>
      <c r="G24" s="114"/>
    </row>
    <row r="25" spans="2:7" ht="15" customHeight="1" x14ac:dyDescent="0.25">
      <c r="B25" s="12"/>
      <c r="C25"/>
    </row>
    <row r="26" spans="2:7" ht="15" customHeight="1" x14ac:dyDescent="0.25">
      <c r="B26" s="117" t="s">
        <v>93</v>
      </c>
      <c r="C26" s="117"/>
      <c r="D26" s="117"/>
      <c r="E26" s="117"/>
      <c r="F26" s="117"/>
      <c r="G26" s="117"/>
    </row>
    <row r="27" spans="2:7" ht="60" customHeight="1" x14ac:dyDescent="0.25">
      <c r="B27" s="118" t="s">
        <v>85</v>
      </c>
      <c r="C27" s="118"/>
      <c r="D27" s="118"/>
      <c r="E27" s="118"/>
      <c r="F27" s="118"/>
      <c r="G27" s="118"/>
    </row>
    <row r="28" spans="2:7" ht="45" customHeight="1" x14ac:dyDescent="0.25">
      <c r="B28" s="119" t="s">
        <v>76</v>
      </c>
      <c r="C28" s="119"/>
      <c r="D28" s="119"/>
      <c r="E28" s="119"/>
      <c r="F28" s="119"/>
      <c r="G28" s="119"/>
    </row>
    <row r="29" spans="2:7" ht="45" customHeight="1" x14ac:dyDescent="0.25">
      <c r="B29" s="120" t="s">
        <v>75</v>
      </c>
      <c r="C29" s="120"/>
      <c r="D29" s="120"/>
      <c r="E29" s="120"/>
      <c r="F29" s="120"/>
      <c r="G29" s="120"/>
    </row>
    <row r="30" spans="2:7" ht="60" customHeight="1" x14ac:dyDescent="0.25">
      <c r="B30" s="118" t="s">
        <v>86</v>
      </c>
      <c r="C30" s="118"/>
      <c r="D30" s="118"/>
      <c r="E30" s="118"/>
      <c r="F30" s="118"/>
      <c r="G30" s="118"/>
    </row>
    <row r="31" spans="2:7" ht="45" customHeight="1" x14ac:dyDescent="0.25">
      <c r="B31" s="119" t="s">
        <v>69</v>
      </c>
      <c r="C31" s="119"/>
      <c r="D31" s="119"/>
      <c r="E31" s="119"/>
      <c r="F31" s="119"/>
      <c r="G31" s="119"/>
    </row>
    <row r="32" spans="2:7" ht="45" customHeight="1" x14ac:dyDescent="0.25">
      <c r="B32" s="120" t="s">
        <v>70</v>
      </c>
      <c r="C32" s="120"/>
      <c r="D32" s="120"/>
      <c r="E32" s="120"/>
      <c r="F32" s="120"/>
      <c r="G32" s="120"/>
    </row>
    <row r="33" spans="2:7" ht="15" customHeight="1" x14ac:dyDescent="0.25"/>
    <row r="34" spans="2:7" ht="15" customHeight="1" x14ac:dyDescent="0.25">
      <c r="B34" s="116" t="s">
        <v>94</v>
      </c>
      <c r="C34" s="116"/>
      <c r="D34" s="116"/>
      <c r="E34" s="116"/>
      <c r="F34" s="116"/>
      <c r="G34" s="116"/>
    </row>
    <row r="35" spans="2:7" ht="45" customHeight="1" x14ac:dyDescent="0.25">
      <c r="B35" s="114" t="s">
        <v>88</v>
      </c>
      <c r="C35" s="114"/>
      <c r="D35" s="114"/>
      <c r="E35" s="114"/>
      <c r="F35" s="114"/>
      <c r="G35" s="114"/>
    </row>
    <row r="36" spans="2:7" ht="120" customHeight="1" x14ac:dyDescent="0.25">
      <c r="B36" s="126" t="s">
        <v>89</v>
      </c>
      <c r="C36" s="126"/>
      <c r="D36" s="126"/>
      <c r="E36" s="126"/>
      <c r="F36" s="126"/>
      <c r="G36" s="126"/>
    </row>
    <row r="37" spans="2:7" ht="15" customHeight="1" x14ac:dyDescent="0.25">
      <c r="B37" s="13"/>
      <c r="C37" s="13"/>
      <c r="D37" s="13"/>
      <c r="E37" s="13"/>
      <c r="F37" s="13"/>
      <c r="G37" s="13"/>
    </row>
    <row r="38" spans="2:7" ht="15" customHeight="1" x14ac:dyDescent="0.25">
      <c r="B38" s="116" t="s">
        <v>91</v>
      </c>
      <c r="C38" s="116"/>
      <c r="D38" s="116"/>
      <c r="E38" s="116"/>
      <c r="F38" s="116"/>
      <c r="G38" s="116"/>
    </row>
    <row r="39" spans="2:7" ht="30" customHeight="1" x14ac:dyDescent="0.25">
      <c r="B39" s="114" t="s">
        <v>95</v>
      </c>
      <c r="C39" s="114"/>
      <c r="D39" s="114"/>
      <c r="E39" s="114"/>
      <c r="F39" s="114"/>
      <c r="G39" s="114"/>
    </row>
    <row r="40" spans="2:7" ht="15" customHeight="1" x14ac:dyDescent="0.25">
      <c r="B40" s="114" t="s">
        <v>87</v>
      </c>
      <c r="C40" s="114"/>
      <c r="D40" s="114"/>
      <c r="E40" s="114"/>
      <c r="F40" s="114"/>
      <c r="G40" s="114"/>
    </row>
    <row r="41" spans="2:7" ht="15" customHeight="1" x14ac:dyDescent="0.25">
      <c r="B41" s="127"/>
      <c r="C41" s="127"/>
      <c r="D41" s="127"/>
      <c r="E41" s="127"/>
      <c r="F41" s="127"/>
      <c r="G41" s="127"/>
    </row>
    <row r="42" spans="2:7" ht="15" customHeight="1" x14ac:dyDescent="0.25">
      <c r="B42" s="116" t="s">
        <v>90</v>
      </c>
      <c r="C42" s="116"/>
      <c r="D42" s="116"/>
      <c r="E42" s="116"/>
      <c r="F42" s="116"/>
      <c r="G42" s="116"/>
    </row>
    <row r="43" spans="2:7" ht="15" customHeight="1" x14ac:dyDescent="0.25">
      <c r="B43" s="114" t="s">
        <v>109</v>
      </c>
      <c r="C43" s="114"/>
      <c r="D43" s="114"/>
      <c r="E43" s="114"/>
      <c r="F43" s="114"/>
      <c r="G43" s="114"/>
    </row>
    <row r="44" spans="2:7" ht="15.75" customHeight="1" x14ac:dyDescent="0.25">
      <c r="B44" s="122" t="s">
        <v>108</v>
      </c>
      <c r="C44" s="123"/>
      <c r="D44" s="123"/>
      <c r="E44" s="123"/>
      <c r="F44" s="123"/>
      <c r="G44" s="123"/>
    </row>
    <row r="45" spans="2:7" ht="30" customHeight="1" x14ac:dyDescent="0.25">
      <c r="B45" s="114" t="s">
        <v>110</v>
      </c>
      <c r="C45" s="114"/>
      <c r="D45" s="114"/>
      <c r="E45" s="114"/>
      <c r="F45" s="114"/>
      <c r="G45" s="114"/>
    </row>
    <row r="46" spans="2:7" ht="15" customHeight="1" x14ac:dyDescent="0.25"/>
    <row r="47" spans="2:7" ht="45" customHeight="1" x14ac:dyDescent="0.25">
      <c r="B47" s="112" t="s">
        <v>65</v>
      </c>
      <c r="C47" s="112"/>
      <c r="D47" s="112"/>
      <c r="E47" s="112"/>
      <c r="F47" s="112"/>
      <c r="G47" s="112"/>
    </row>
  </sheetData>
  <sheetProtection password="CC31" sheet="1" objects="1" scenarios="1"/>
  <mergeCells count="30">
    <mergeCell ref="B45:G45"/>
    <mergeCell ref="B36:G36"/>
    <mergeCell ref="B38:G38"/>
    <mergeCell ref="B39:G39"/>
    <mergeCell ref="B40:G40"/>
    <mergeCell ref="B41:G41"/>
    <mergeCell ref="B43:G43"/>
    <mergeCell ref="B4:G4"/>
    <mergeCell ref="B42:G42"/>
    <mergeCell ref="B44:G44"/>
    <mergeCell ref="B29:G29"/>
    <mergeCell ref="B18:G18"/>
    <mergeCell ref="B7:G7"/>
    <mergeCell ref="B9:G9"/>
    <mergeCell ref="B47:G47"/>
    <mergeCell ref="B2:G2"/>
    <mergeCell ref="B35:G35"/>
    <mergeCell ref="B17:G17"/>
    <mergeCell ref="B20:G20"/>
    <mergeCell ref="B21:G21"/>
    <mergeCell ref="B23:G23"/>
    <mergeCell ref="B24:G24"/>
    <mergeCell ref="B22:G22"/>
    <mergeCell ref="B26:G26"/>
    <mergeCell ref="B27:G27"/>
    <mergeCell ref="B28:G28"/>
    <mergeCell ref="B30:G30"/>
    <mergeCell ref="B31:G31"/>
    <mergeCell ref="B32:G32"/>
    <mergeCell ref="B34:G3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3"/>
  <sheetViews>
    <sheetView showGridLines="0" topLeftCell="A10" zoomScaleNormal="100" workbookViewId="0">
      <selection activeCell="H14" sqref="H14"/>
    </sheetView>
  </sheetViews>
  <sheetFormatPr defaultColWidth="9.140625" defaultRowHeight="15" x14ac:dyDescent="0.25"/>
  <cols>
    <col min="1" max="1" width="2.140625" style="2" customWidth="1"/>
    <col min="2" max="2" width="21.140625" style="2" customWidth="1"/>
    <col min="3" max="3" width="15.5703125" style="2" customWidth="1"/>
    <col min="4" max="4" width="2.28515625" style="2" customWidth="1"/>
    <col min="5" max="5" width="13.85546875" style="2" customWidth="1"/>
    <col min="6" max="6" width="2.7109375" style="2" customWidth="1"/>
    <col min="7" max="7" width="26" style="2" customWidth="1"/>
    <col min="8" max="8" width="14.5703125" style="2" customWidth="1"/>
    <col min="9" max="9" width="13.7109375" style="17" customWidth="1"/>
    <col min="10" max="10" width="2.140625" style="17" customWidth="1"/>
    <col min="11" max="13" width="4.7109375" style="2" customWidth="1"/>
    <col min="14" max="14" width="9.140625" style="2" customWidth="1"/>
    <col min="15" max="16384" width="9.140625" style="2"/>
  </cols>
  <sheetData>
    <row r="1" spans="2:23" ht="11.25" customHeight="1" x14ac:dyDescent="0.3"/>
    <row r="2" spans="2:23" ht="38.450000000000003" customHeight="1" x14ac:dyDescent="0.3">
      <c r="B2" s="176" t="s">
        <v>30</v>
      </c>
      <c r="C2" s="176"/>
      <c r="D2" s="176"/>
      <c r="E2" s="176"/>
      <c r="F2" s="176"/>
      <c r="G2" s="176"/>
      <c r="H2" s="176"/>
      <c r="I2" s="176"/>
    </row>
    <row r="3" spans="2:23" ht="6.6" customHeight="1" thickBot="1" x14ac:dyDescent="0.3"/>
    <row r="4" spans="2:23" ht="18.75" customHeight="1" x14ac:dyDescent="0.25">
      <c r="B4" s="183" t="s">
        <v>34</v>
      </c>
      <c r="C4" s="184"/>
      <c r="D4" s="184"/>
      <c r="E4" s="185"/>
      <c r="F4" s="14"/>
      <c r="G4" s="180" t="s">
        <v>58</v>
      </c>
      <c r="H4" s="181"/>
      <c r="I4" s="182"/>
    </row>
    <row r="5" spans="2:23" ht="18.75" customHeight="1" x14ac:dyDescent="0.25">
      <c r="B5" s="51" t="s">
        <v>31</v>
      </c>
      <c r="C5" s="174"/>
      <c r="D5" s="174"/>
      <c r="E5" s="175"/>
      <c r="F5" s="14"/>
      <c r="G5" s="53" t="s">
        <v>59</v>
      </c>
      <c r="H5" s="192"/>
      <c r="I5" s="193"/>
    </row>
    <row r="6" spans="2:23" ht="18.75" customHeight="1" x14ac:dyDescent="0.3">
      <c r="B6" s="51" t="s">
        <v>0</v>
      </c>
      <c r="C6" s="174"/>
      <c r="D6" s="174"/>
      <c r="E6" s="175"/>
      <c r="F6" s="6"/>
      <c r="G6" s="53" t="s">
        <v>15</v>
      </c>
      <c r="H6" s="190">
        <f>H28</f>
        <v>0</v>
      </c>
      <c r="I6" s="191"/>
      <c r="J6" s="19"/>
      <c r="K6" s="5"/>
      <c r="L6" s="5"/>
      <c r="M6" s="5"/>
      <c r="N6" s="5"/>
    </row>
    <row r="7" spans="2:23" ht="18.75" customHeight="1" x14ac:dyDescent="0.3">
      <c r="B7" s="51" t="s">
        <v>62</v>
      </c>
      <c r="C7" s="186"/>
      <c r="D7" s="186"/>
      <c r="E7" s="187"/>
      <c r="F7" s="6"/>
      <c r="G7" s="54" t="s">
        <v>10</v>
      </c>
      <c r="H7" s="142">
        <f>H5-H6</f>
        <v>0</v>
      </c>
      <c r="I7" s="161"/>
      <c r="J7" s="19"/>
      <c r="K7" s="5"/>
      <c r="L7" s="5"/>
      <c r="M7" s="5"/>
      <c r="N7" s="5"/>
    </row>
    <row r="8" spans="2:23" ht="18.75" customHeight="1" x14ac:dyDescent="0.3">
      <c r="B8" s="51" t="s">
        <v>32</v>
      </c>
      <c r="C8" s="186"/>
      <c r="D8" s="188"/>
      <c r="E8" s="189"/>
      <c r="F8" s="6"/>
      <c r="G8" s="148" t="s">
        <v>66</v>
      </c>
      <c r="H8" s="150" t="str">
        <f>IF(NOT(ISBLANK(Transactions!D8)),IF(Transactions!D5&gt;0,"Habitat for Humanity International",IF(Transactions!D5&lt;0,"Team leader (approval required)",IF(Transactions!D5=0,"No balance due"))),"")</f>
        <v/>
      </c>
      <c r="I8" s="151"/>
      <c r="J8" s="19"/>
      <c r="K8" s="5"/>
      <c r="L8" s="5"/>
      <c r="M8" s="5"/>
      <c r="N8" s="5"/>
    </row>
    <row r="9" spans="2:23" ht="18.75" customHeight="1" thickBot="1" x14ac:dyDescent="0.3">
      <c r="B9" s="52" t="s">
        <v>11</v>
      </c>
      <c r="C9" s="144"/>
      <c r="D9" s="144"/>
      <c r="E9" s="145"/>
      <c r="F9" s="11"/>
      <c r="G9" s="149"/>
      <c r="H9" s="152"/>
      <c r="I9" s="153"/>
      <c r="J9" s="72"/>
      <c r="K9" s="72"/>
      <c r="L9" s="72"/>
      <c r="M9" s="72"/>
      <c r="N9" s="72"/>
      <c r="O9" s="72"/>
      <c r="P9" s="72"/>
      <c r="Q9" s="72"/>
    </row>
    <row r="10" spans="2:23" ht="14.25" customHeight="1" thickBot="1" x14ac:dyDescent="0.3">
      <c r="B10" s="6"/>
      <c r="C10" s="6"/>
      <c r="J10" s="72"/>
      <c r="K10" s="72"/>
      <c r="L10" s="72"/>
      <c r="M10" s="72"/>
      <c r="N10" s="72"/>
      <c r="O10" s="72"/>
      <c r="P10" s="72"/>
      <c r="Q10" s="72"/>
    </row>
    <row r="11" spans="2:23" ht="18.600000000000001" customHeight="1" x14ac:dyDescent="0.25">
      <c r="B11" s="183" t="s">
        <v>18</v>
      </c>
      <c r="C11" s="184"/>
      <c r="D11" s="184"/>
      <c r="E11" s="185"/>
      <c r="F11" s="7"/>
      <c r="G11" s="180" t="s">
        <v>39</v>
      </c>
      <c r="H11" s="181"/>
      <c r="I11" s="182"/>
      <c r="J11" s="20"/>
    </row>
    <row r="12" spans="2:23" ht="18.600000000000001" customHeight="1" x14ac:dyDescent="0.25">
      <c r="B12" s="177" t="s">
        <v>63</v>
      </c>
      <c r="C12" s="178"/>
      <c r="D12" s="178"/>
      <c r="E12" s="179"/>
      <c r="G12" s="55"/>
      <c r="H12" s="69" t="s">
        <v>35</v>
      </c>
      <c r="I12" s="70" t="s">
        <v>36</v>
      </c>
      <c r="J12" s="15"/>
      <c r="K12" s="141"/>
      <c r="L12" s="141"/>
      <c r="M12" s="141"/>
      <c r="N12" s="141"/>
      <c r="O12" s="141"/>
      <c r="P12" s="141"/>
      <c r="Q12" s="141"/>
    </row>
    <row r="13" spans="2:23" ht="18.600000000000001" customHeight="1" x14ac:dyDescent="0.25">
      <c r="B13" s="64"/>
      <c r="C13" s="63" t="s">
        <v>6</v>
      </c>
      <c r="D13" s="162" t="s">
        <v>71</v>
      </c>
      <c r="E13" s="163"/>
      <c r="G13" s="58" t="s">
        <v>67</v>
      </c>
      <c r="H13" s="49"/>
      <c r="I13" s="59"/>
      <c r="J13" s="15"/>
      <c r="K13" s="31"/>
      <c r="L13" s="31"/>
      <c r="M13" s="9"/>
      <c r="N13" s="31"/>
    </row>
    <row r="14" spans="2:23" ht="18.600000000000001" customHeight="1" x14ac:dyDescent="0.25">
      <c r="B14" s="61" t="s">
        <v>7</v>
      </c>
      <c r="C14" s="62"/>
      <c r="D14" s="156" t="s">
        <v>71</v>
      </c>
      <c r="E14" s="157"/>
      <c r="G14" s="58" t="s">
        <v>60</v>
      </c>
      <c r="H14" s="49" t="s">
        <v>38</v>
      </c>
      <c r="I14" s="59" t="s">
        <v>37</v>
      </c>
      <c r="J14" s="16"/>
      <c r="K14" s="31"/>
      <c r="L14" s="31"/>
      <c r="M14" s="9"/>
    </row>
    <row r="15" spans="2:23" ht="18.600000000000001" customHeight="1" x14ac:dyDescent="0.25">
      <c r="B15" s="55" t="s">
        <v>8</v>
      </c>
      <c r="C15" s="50"/>
      <c r="D15" s="154" t="s">
        <v>71</v>
      </c>
      <c r="E15" s="155"/>
      <c r="G15" s="60" t="s">
        <v>61</v>
      </c>
      <c r="H15" s="49" t="s">
        <v>37</v>
      </c>
      <c r="I15" s="59" t="s">
        <v>38</v>
      </c>
      <c r="J15" s="18"/>
      <c r="K15" s="31"/>
      <c r="L15" s="31"/>
      <c r="M15" s="9"/>
      <c r="N15" s="31"/>
    </row>
    <row r="16" spans="2:23" ht="18.600000000000001" customHeight="1" x14ac:dyDescent="0.25">
      <c r="B16" s="55" t="s">
        <v>9</v>
      </c>
      <c r="C16" s="50"/>
      <c r="D16" s="154" t="s">
        <v>71</v>
      </c>
      <c r="E16" s="155"/>
      <c r="G16" s="168" t="s">
        <v>17</v>
      </c>
      <c r="H16" s="142" t="str">
        <f>IF(NOT(ISBLANK(H13)),((H14*H13)-H15)/H13," ")</f>
        <v xml:space="preserve"> </v>
      </c>
      <c r="I16" s="161" t="str">
        <f>IF(NOT(ISBLANK(I13)),(I14/I13)-I15," ")</f>
        <v xml:space="preserve"> </v>
      </c>
      <c r="J16" s="18"/>
      <c r="K16" s="31"/>
      <c r="L16" s="31"/>
      <c r="M16" s="31"/>
      <c r="N16" s="31"/>
      <c r="R16" s="6"/>
      <c r="S16" s="6"/>
      <c r="T16" s="6"/>
      <c r="U16" s="6"/>
      <c r="V16" s="6"/>
      <c r="W16" s="6"/>
    </row>
    <row r="17" spans="2:23" ht="18.600000000000001" customHeight="1" thickBot="1" x14ac:dyDescent="0.3">
      <c r="B17" s="56" t="s">
        <v>33</v>
      </c>
      <c r="C17" s="57">
        <v>1</v>
      </c>
      <c r="D17" s="159" t="s">
        <v>71</v>
      </c>
      <c r="E17" s="160"/>
      <c r="G17" s="169"/>
      <c r="H17" s="143"/>
      <c r="I17" s="167"/>
      <c r="J17" s="18"/>
      <c r="L17" s="31"/>
      <c r="R17" s="6"/>
      <c r="S17" s="6"/>
      <c r="T17" s="6"/>
      <c r="U17" s="6"/>
      <c r="V17" s="6"/>
      <c r="W17" s="6"/>
    </row>
    <row r="18" spans="2:23" ht="14.25" customHeight="1" thickBot="1" x14ac:dyDescent="0.3">
      <c r="B18" s="147"/>
      <c r="C18" s="147"/>
      <c r="D18" s="147"/>
      <c r="E18" s="147"/>
      <c r="R18" s="6"/>
      <c r="S18" s="6"/>
      <c r="T18" s="6"/>
      <c r="U18" s="6"/>
      <c r="V18" s="6"/>
      <c r="W18" s="6"/>
    </row>
    <row r="19" spans="2:23" ht="22.9" customHeight="1" x14ac:dyDescent="0.35">
      <c r="B19" s="170" t="s">
        <v>56</v>
      </c>
      <c r="C19" s="171"/>
      <c r="D19" s="171"/>
      <c r="E19" s="171"/>
      <c r="F19" s="171"/>
      <c r="G19" s="171"/>
      <c r="H19" s="171"/>
      <c r="I19" s="172"/>
      <c r="R19" s="6"/>
      <c r="S19" s="6"/>
      <c r="T19" s="6"/>
      <c r="U19" s="6"/>
      <c r="V19" s="6"/>
      <c r="W19" s="6"/>
    </row>
    <row r="20" spans="2:23" ht="27.6" customHeight="1" x14ac:dyDescent="0.3">
      <c r="B20" s="71" t="s">
        <v>1</v>
      </c>
      <c r="C20" s="166" t="s">
        <v>2</v>
      </c>
      <c r="D20" s="166"/>
      <c r="E20" s="166"/>
      <c r="F20" s="166"/>
      <c r="G20" s="166"/>
      <c r="H20" s="164" t="s">
        <v>41</v>
      </c>
      <c r="I20" s="165"/>
      <c r="M20" s="115"/>
      <c r="N20" s="115"/>
      <c r="O20" s="115"/>
      <c r="P20" s="115"/>
      <c r="Q20" s="115"/>
      <c r="R20" s="128"/>
      <c r="S20" s="128"/>
      <c r="T20" s="128"/>
      <c r="U20" s="128"/>
      <c r="V20" s="128"/>
      <c r="W20" s="6"/>
    </row>
    <row r="21" spans="2:23" ht="29.45" customHeight="1" x14ac:dyDescent="0.25">
      <c r="B21" s="65" t="s">
        <v>12</v>
      </c>
      <c r="C21" s="132" t="s">
        <v>40</v>
      </c>
      <c r="D21" s="132"/>
      <c r="E21" s="132"/>
      <c r="F21" s="132"/>
      <c r="G21" s="132"/>
      <c r="H21" s="135">
        <f>SUM(SUMIF(Table1[Category
Refer to Summary tab for category descriptions],"Bank fees",Table1[Transaction amount 
(in U.S. Dollars)]),I16,H16)</f>
        <v>0</v>
      </c>
      <c r="I21" s="136"/>
      <c r="M21" s="115"/>
      <c r="N21" s="115"/>
      <c r="O21" s="115"/>
      <c r="P21" s="115"/>
      <c r="Q21" s="115"/>
    </row>
    <row r="22" spans="2:23" ht="18.600000000000001" customHeight="1" x14ac:dyDescent="0.25">
      <c r="B22" s="66" t="s">
        <v>24</v>
      </c>
      <c r="C22" s="129" t="s">
        <v>25</v>
      </c>
      <c r="D22" s="129"/>
      <c r="E22" s="129"/>
      <c r="F22" s="129"/>
      <c r="G22" s="129"/>
      <c r="H22" s="133">
        <f>SUMIF(Table1[Category
Refer to Summary tab for category descriptions],"Local Transportation",Table1[Transaction amount 
(in U.S. Dollars)])</f>
        <v>0</v>
      </c>
      <c r="I22" s="134"/>
    </row>
    <row r="23" spans="2:23" ht="18.600000000000001" customHeight="1" x14ac:dyDescent="0.25">
      <c r="B23" s="67" t="s">
        <v>22</v>
      </c>
      <c r="C23" s="158" t="s">
        <v>49</v>
      </c>
      <c r="D23" s="158"/>
      <c r="E23" s="158"/>
      <c r="F23" s="158"/>
      <c r="G23" s="158"/>
      <c r="H23" s="135">
        <f>SUMIF(Table1[Category
Refer to Summary tab for category descriptions],"Accommodations",Table1[Transaction amount 
(in U.S. Dollars)])</f>
        <v>0</v>
      </c>
      <c r="I23" s="136"/>
    </row>
    <row r="24" spans="2:23" ht="18.600000000000001" customHeight="1" x14ac:dyDescent="0.25">
      <c r="B24" s="66" t="s">
        <v>23</v>
      </c>
      <c r="C24" s="129" t="s">
        <v>3</v>
      </c>
      <c r="D24" s="129"/>
      <c r="E24" s="129"/>
      <c r="F24" s="129"/>
      <c r="G24" s="129"/>
      <c r="H24" s="133">
        <f>SUMIF(Table1[Category
Refer to Summary tab for category descriptions],"Meals",Table1[Transaction amount 
(in U.S. Dollars)])</f>
        <v>0</v>
      </c>
      <c r="I24" s="134"/>
    </row>
    <row r="25" spans="2:23" ht="18.600000000000001" customHeight="1" x14ac:dyDescent="0.25">
      <c r="B25" s="65" t="s">
        <v>13</v>
      </c>
      <c r="C25" s="132" t="s">
        <v>4</v>
      </c>
      <c r="D25" s="132"/>
      <c r="E25" s="132"/>
      <c r="F25" s="132"/>
      <c r="G25" s="132"/>
      <c r="H25" s="135">
        <f>SUMIF(Table1[Category
Refer to Summary tab for category descriptions],"Team Leader Admin",Table1[Transaction amount 
(in U.S. Dollars)])</f>
        <v>0</v>
      </c>
      <c r="I25" s="136"/>
    </row>
    <row r="26" spans="2:23" ht="18.600000000000001" customHeight="1" x14ac:dyDescent="0.25">
      <c r="B26" s="66" t="s">
        <v>5</v>
      </c>
      <c r="C26" s="129" t="s">
        <v>26</v>
      </c>
      <c r="D26" s="129"/>
      <c r="E26" s="129"/>
      <c r="F26" s="129"/>
      <c r="G26" s="129"/>
      <c r="H26" s="133">
        <f>SUMIF(Table1[Category
Refer to Summary tab for category descriptions],"Cultural Activities",Table1[Transaction amount 
(in U.S. Dollars)])</f>
        <v>0</v>
      </c>
      <c r="I26" s="134"/>
    </row>
    <row r="27" spans="2:23" ht="36" customHeight="1" thickBot="1" x14ac:dyDescent="0.3">
      <c r="B27" s="68" t="s">
        <v>27</v>
      </c>
      <c r="C27" s="173" t="s">
        <v>28</v>
      </c>
      <c r="D27" s="173"/>
      <c r="E27" s="173"/>
      <c r="F27" s="173"/>
      <c r="G27" s="173"/>
      <c r="H27" s="137">
        <f>SUMIF(Table1[Category
Refer to Summary tab for category descriptions],"Emergency Fund",Table1[Transaction amount 
(in U.S. Dollars)])</f>
        <v>0</v>
      </c>
      <c r="I27" s="138"/>
    </row>
    <row r="28" spans="2:23" ht="19.899999999999999" customHeight="1" thickBot="1" x14ac:dyDescent="0.35">
      <c r="B28" s="6"/>
      <c r="C28" s="146" t="s">
        <v>16</v>
      </c>
      <c r="D28" s="146"/>
      <c r="E28" s="146"/>
      <c r="F28" s="146"/>
      <c r="G28" s="146"/>
      <c r="H28" s="139">
        <f>SUM(H21:I27)</f>
        <v>0</v>
      </c>
      <c r="I28" s="140"/>
    </row>
    <row r="32" spans="2:23" ht="15" customHeight="1" x14ac:dyDescent="0.25"/>
    <row r="35" spans="13:18" ht="15" customHeight="1" x14ac:dyDescent="0.25">
      <c r="M35" s="130"/>
      <c r="N35" s="130"/>
      <c r="O35" s="130"/>
      <c r="P35" s="130"/>
      <c r="Q35" s="130"/>
    </row>
    <row r="36" spans="13:18" x14ac:dyDescent="0.25">
      <c r="M36" s="130"/>
      <c r="N36" s="130"/>
      <c r="O36" s="130"/>
      <c r="P36" s="130"/>
      <c r="Q36" s="130"/>
    </row>
    <row r="37" spans="13:18" x14ac:dyDescent="0.25">
      <c r="M37" s="131"/>
      <c r="N37" s="131"/>
      <c r="O37" s="131"/>
      <c r="P37" s="131"/>
      <c r="Q37" s="131"/>
    </row>
    <row r="38" spans="13:18" x14ac:dyDescent="0.25">
      <c r="M38" s="131"/>
      <c r="N38" s="131"/>
      <c r="O38" s="131"/>
      <c r="P38" s="131"/>
      <c r="Q38" s="131"/>
    </row>
    <row r="39" spans="13:18" x14ac:dyDescent="0.25">
      <c r="M39" s="131"/>
      <c r="N39" s="131"/>
      <c r="O39" s="131"/>
      <c r="P39" s="131"/>
      <c r="Q39" s="131"/>
    </row>
    <row r="40" spans="13:18" x14ac:dyDescent="0.25">
      <c r="M40" s="32"/>
      <c r="N40" s="131"/>
      <c r="O40" s="131"/>
      <c r="P40" s="131"/>
      <c r="Q40" s="131"/>
    </row>
    <row r="41" spans="13:18" x14ac:dyDescent="0.25">
      <c r="M41" s="32"/>
      <c r="N41" s="131"/>
      <c r="O41" s="131"/>
      <c r="P41" s="131"/>
      <c r="Q41" s="131"/>
    </row>
    <row r="42" spans="13:18" x14ac:dyDescent="0.25">
      <c r="M42" s="32"/>
      <c r="N42" s="131"/>
      <c r="O42" s="131"/>
      <c r="P42" s="131"/>
      <c r="Q42" s="131"/>
    </row>
    <row r="43" spans="13:18" x14ac:dyDescent="0.25">
      <c r="M43" s="131"/>
      <c r="N43" s="131"/>
      <c r="O43" s="131"/>
      <c r="P43" s="131"/>
      <c r="Q43" s="131"/>
    </row>
    <row r="44" spans="13:18" x14ac:dyDescent="0.25">
      <c r="M44" s="131"/>
      <c r="N44" s="131"/>
      <c r="O44" s="131"/>
      <c r="P44" s="131"/>
      <c r="Q44" s="131"/>
    </row>
    <row r="46" spans="13:18" ht="15" customHeight="1" x14ac:dyDescent="0.25"/>
    <row r="48" spans="13:18" x14ac:dyDescent="0.25">
      <c r="R48" s="30"/>
    </row>
    <row r="49" spans="10:18" x14ac:dyDescent="0.25">
      <c r="J49" s="115"/>
      <c r="K49" s="115"/>
      <c r="L49" s="115"/>
      <c r="M49" s="115"/>
      <c r="N49" s="115"/>
      <c r="O49" s="115"/>
      <c r="P49" s="115"/>
      <c r="Q49" s="115"/>
      <c r="R49" s="30"/>
    </row>
    <row r="50" spans="10:18" ht="15" customHeight="1" x14ac:dyDescent="0.25">
      <c r="J50" s="115"/>
      <c r="K50" s="115"/>
      <c r="L50" s="115"/>
      <c r="M50" s="115"/>
      <c r="N50" s="115"/>
      <c r="O50" s="115"/>
      <c r="P50" s="115"/>
      <c r="Q50" s="115"/>
    </row>
    <row r="51" spans="10:18" ht="15" customHeight="1" x14ac:dyDescent="0.25">
      <c r="J51" s="21"/>
      <c r="K51" s="115"/>
      <c r="L51" s="115"/>
      <c r="M51" s="115"/>
      <c r="N51" s="115"/>
      <c r="O51" s="115"/>
      <c r="P51" s="115"/>
      <c r="Q51" s="115"/>
    </row>
    <row r="52" spans="10:18" ht="15" customHeight="1" x14ac:dyDescent="0.25">
      <c r="J52" s="21"/>
      <c r="K52" s="115"/>
      <c r="L52" s="115"/>
      <c r="M52" s="115"/>
      <c r="N52" s="115"/>
      <c r="O52" s="115"/>
      <c r="P52" s="115"/>
      <c r="Q52" s="115"/>
      <c r="R52" s="3"/>
    </row>
    <row r="53" spans="10:18" x14ac:dyDescent="0.25">
      <c r="J53" s="21"/>
      <c r="R53" s="30"/>
    </row>
    <row r="54" spans="10:18" x14ac:dyDescent="0.25">
      <c r="J54" s="21"/>
      <c r="M54" s="115"/>
      <c r="N54" s="115"/>
      <c r="O54" s="115"/>
      <c r="P54" s="115"/>
      <c r="Q54" s="115"/>
      <c r="R54" s="30"/>
    </row>
    <row r="55" spans="10:18" x14ac:dyDescent="0.25">
      <c r="J55" s="21"/>
      <c r="M55" s="115"/>
      <c r="N55" s="115"/>
      <c r="O55" s="115"/>
      <c r="P55" s="115"/>
      <c r="Q55" s="115"/>
      <c r="R55" s="30"/>
    </row>
    <row r="56" spans="10:18" x14ac:dyDescent="0.25">
      <c r="J56" s="21"/>
      <c r="L56" s="8"/>
      <c r="M56" s="3"/>
      <c r="N56" s="3"/>
      <c r="O56" s="3"/>
      <c r="P56" s="3"/>
      <c r="Q56" s="30"/>
      <c r="R56" s="30"/>
    </row>
    <row r="57" spans="10:18" x14ac:dyDescent="0.25">
      <c r="J57" s="21"/>
      <c r="L57" s="3"/>
      <c r="M57" s="115"/>
      <c r="N57" s="115"/>
      <c r="O57" s="115"/>
      <c r="P57" s="115"/>
      <c r="Q57" s="115"/>
      <c r="R57" s="30"/>
    </row>
    <row r="58" spans="10:18" x14ac:dyDescent="0.25">
      <c r="M58" s="115"/>
      <c r="N58" s="115"/>
      <c r="O58" s="115"/>
      <c r="P58" s="115"/>
      <c r="Q58" s="115"/>
    </row>
    <row r="59" spans="10:18" x14ac:dyDescent="0.25">
      <c r="M59" s="115"/>
      <c r="N59" s="115"/>
      <c r="O59" s="115"/>
      <c r="P59" s="115"/>
      <c r="Q59" s="115"/>
    </row>
    <row r="60" spans="10:18" x14ac:dyDescent="0.25">
      <c r="M60" s="115"/>
      <c r="N60" s="115"/>
      <c r="O60" s="115"/>
      <c r="P60" s="115"/>
      <c r="Q60" s="115"/>
    </row>
    <row r="61" spans="10:18" x14ac:dyDescent="0.25">
      <c r="M61" s="115"/>
      <c r="N61" s="115"/>
      <c r="O61" s="115"/>
      <c r="P61" s="115"/>
      <c r="Q61" s="115"/>
    </row>
    <row r="62" spans="10:18" x14ac:dyDescent="0.25">
      <c r="M62" s="115"/>
      <c r="N62" s="115"/>
      <c r="O62" s="115"/>
      <c r="P62" s="115"/>
      <c r="Q62" s="115"/>
    </row>
    <row r="63" spans="10:18" x14ac:dyDescent="0.25">
      <c r="M63" s="115"/>
      <c r="N63" s="115"/>
      <c r="O63" s="115"/>
      <c r="P63" s="115"/>
      <c r="Q63" s="115"/>
    </row>
  </sheetData>
  <sheetProtection password="CC31" sheet="1" objects="1" scenarios="1" selectLockedCells="1" autoFilter="0"/>
  <mergeCells count="55">
    <mergeCell ref="C27:G27"/>
    <mergeCell ref="C6:E6"/>
    <mergeCell ref="B2:I2"/>
    <mergeCell ref="B12:E12"/>
    <mergeCell ref="G4:I4"/>
    <mergeCell ref="G11:I11"/>
    <mergeCell ref="C5:E5"/>
    <mergeCell ref="B11:E11"/>
    <mergeCell ref="B4:E4"/>
    <mergeCell ref="C7:E7"/>
    <mergeCell ref="C8:E8"/>
    <mergeCell ref="H6:I6"/>
    <mergeCell ref="H5:I5"/>
    <mergeCell ref="H21:I21"/>
    <mergeCell ref="H22:I22"/>
    <mergeCell ref="H23:I23"/>
    <mergeCell ref="H7:I7"/>
    <mergeCell ref="D13:E13"/>
    <mergeCell ref="H20:I20"/>
    <mergeCell ref="C20:G20"/>
    <mergeCell ref="I16:I17"/>
    <mergeCell ref="G16:G17"/>
    <mergeCell ref="B19:I19"/>
    <mergeCell ref="K51:Q52"/>
    <mergeCell ref="K12:Q12"/>
    <mergeCell ref="H16:H17"/>
    <mergeCell ref="C9:E9"/>
    <mergeCell ref="C28:G28"/>
    <mergeCell ref="C22:G22"/>
    <mergeCell ref="M20:Q21"/>
    <mergeCell ref="B18:E18"/>
    <mergeCell ref="C21:G21"/>
    <mergeCell ref="G8:G9"/>
    <mergeCell ref="H8:I9"/>
    <mergeCell ref="D16:E16"/>
    <mergeCell ref="D15:E15"/>
    <mergeCell ref="D14:E14"/>
    <mergeCell ref="C23:G23"/>
    <mergeCell ref="D17:E17"/>
    <mergeCell ref="R20:V20"/>
    <mergeCell ref="C26:G26"/>
    <mergeCell ref="M54:Q55"/>
    <mergeCell ref="M57:Q63"/>
    <mergeCell ref="M35:Q36"/>
    <mergeCell ref="M37:Q39"/>
    <mergeCell ref="M43:Q44"/>
    <mergeCell ref="N40:Q42"/>
    <mergeCell ref="J49:Q50"/>
    <mergeCell ref="C25:G25"/>
    <mergeCell ref="C24:G24"/>
    <mergeCell ref="H24:I24"/>
    <mergeCell ref="H25:I25"/>
    <mergeCell ref="H26:I26"/>
    <mergeCell ref="H27:I27"/>
    <mergeCell ref="H28:I28"/>
  </mergeCells>
  <pageMargins left="0.7" right="0.7" top="0.75" bottom="0.75" header="0.3" footer="0.3"/>
  <pageSetup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7"/>
  <sheetViews>
    <sheetView showGridLines="0" zoomScaleNormal="100" workbookViewId="0">
      <pane ySplit="7" topLeftCell="A8" activePane="bottomLeft" state="frozen"/>
      <selection pane="bottomLeft" activeCell="C9" sqref="C9"/>
    </sheetView>
  </sheetViews>
  <sheetFormatPr defaultColWidth="9.140625" defaultRowHeight="15" x14ac:dyDescent="0.25"/>
  <cols>
    <col min="1" max="1" width="2.140625" style="2" customWidth="1"/>
    <col min="2" max="2" width="8.140625" style="2" customWidth="1"/>
    <col min="3" max="3" width="11.140625" style="73" customWidth="1"/>
    <col min="4" max="4" width="18.5703125" style="2" customWidth="1"/>
    <col min="5" max="5" width="75" style="2" customWidth="1"/>
    <col min="6" max="6" width="13.5703125" style="74" customWidth="1"/>
    <col min="7" max="9" width="15.7109375" style="2" customWidth="1"/>
    <col min="10" max="10" width="16.85546875" style="2" customWidth="1"/>
    <col min="11" max="11" width="19.140625" style="2" hidden="1" customWidth="1"/>
    <col min="12" max="12" width="2.85546875" style="2" customWidth="1"/>
    <col min="13" max="16384" width="9.140625" style="2"/>
  </cols>
  <sheetData>
    <row r="1" spans="2:12" ht="7.15" customHeight="1" thickBot="1" x14ac:dyDescent="0.3"/>
    <row r="2" spans="2:12" ht="14.45" customHeight="1" x14ac:dyDescent="0.25">
      <c r="B2" s="75" t="s">
        <v>20</v>
      </c>
      <c r="C2" s="76"/>
      <c r="D2" s="77"/>
      <c r="E2" s="194" t="s">
        <v>57</v>
      </c>
      <c r="F2" s="195"/>
      <c r="G2" s="195"/>
      <c r="H2" s="195"/>
      <c r="I2" s="195"/>
      <c r="J2" s="196"/>
    </row>
    <row r="3" spans="2:12" x14ac:dyDescent="0.25">
      <c r="B3" s="78" t="s">
        <v>21</v>
      </c>
      <c r="C3" s="79"/>
      <c r="D3" s="33">
        <f>Summary!H5</f>
        <v>0</v>
      </c>
      <c r="E3" s="197"/>
      <c r="F3" s="198"/>
      <c r="G3" s="198"/>
      <c r="H3" s="198"/>
      <c r="I3" s="198"/>
      <c r="J3" s="199"/>
    </row>
    <row r="4" spans="2:12" x14ac:dyDescent="0.25">
      <c r="B4" s="78" t="s">
        <v>15</v>
      </c>
      <c r="C4" s="79"/>
      <c r="D4" s="33">
        <f>Summary!H6</f>
        <v>0</v>
      </c>
      <c r="E4" s="197"/>
      <c r="F4" s="198"/>
      <c r="G4" s="198"/>
      <c r="H4" s="198"/>
      <c r="I4" s="198"/>
      <c r="J4" s="199"/>
    </row>
    <row r="5" spans="2:12" ht="15.75" thickBot="1" x14ac:dyDescent="0.3">
      <c r="B5" s="80" t="s">
        <v>99</v>
      </c>
      <c r="C5" s="81"/>
      <c r="D5" s="34">
        <f>Summary!H5-Transactions!D4</f>
        <v>0</v>
      </c>
      <c r="E5" s="200"/>
      <c r="F5" s="201"/>
      <c r="G5" s="201"/>
      <c r="H5" s="201"/>
      <c r="I5" s="201"/>
      <c r="J5" s="202"/>
    </row>
    <row r="6" spans="2:12" ht="11.25" customHeight="1" thickBot="1" x14ac:dyDescent="0.3"/>
    <row r="7" spans="2:12" s="83" customFormat="1" ht="75" customHeight="1" x14ac:dyDescent="0.25">
      <c r="B7" s="97" t="s">
        <v>96</v>
      </c>
      <c r="C7" s="98" t="s">
        <v>97</v>
      </c>
      <c r="D7" s="99" t="s">
        <v>98</v>
      </c>
      <c r="E7" s="99" t="s">
        <v>68</v>
      </c>
      <c r="F7" s="100" t="s">
        <v>100</v>
      </c>
      <c r="G7" s="99" t="s">
        <v>101</v>
      </c>
      <c r="H7" s="101" t="s">
        <v>102</v>
      </c>
      <c r="I7" s="102" t="s">
        <v>73</v>
      </c>
      <c r="J7" s="102" t="s">
        <v>72</v>
      </c>
      <c r="K7" s="82" t="s">
        <v>14</v>
      </c>
    </row>
    <row r="8" spans="2:12" ht="15" customHeight="1" x14ac:dyDescent="0.25">
      <c r="B8" s="55">
        <v>1</v>
      </c>
      <c r="C8" s="40"/>
      <c r="D8" s="1"/>
      <c r="E8" s="1"/>
      <c r="F8" s="26"/>
      <c r="G8" s="1"/>
      <c r="H8" s="39"/>
      <c r="I8"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8" s="38" t="str">
        <f>(IF(Table1[[#This Row],[Category
Refer to Summary tab for category descriptions]]="ATM Withdrawal",D3-0,IF(Table1[[#This Row],[Category
Refer to Summary tab for category descriptions]]="Exchange",(D3-0),IF(Table1[[#This Row],[Category
Refer to Summary tab for category descriptions]]="","",(D3-I8)))))</f>
        <v/>
      </c>
      <c r="K8" s="84" t="str">
        <f>IF(AND(G8="Local Currency",NOT(ISBLANK(F8)),NOT(D8="ATM withdrawal")),#REF!-F8,IF(AND(G8="Local Currency",NOT(ISBLANK(F8)),D8="ATM withdrawal"),#REF!,IF(AND(G8="US Dollars",NOT(ISBLANK(F8)),NOT(D8="ATM withdrawal")),#REF!-(F8*AVERAGE(Summary!C$14:C$16)),IF(AND(G8="US Dollars",NOT(ISBLANK(F8)),D8="ATM withdrawal"),#REF!,""))))</f>
        <v/>
      </c>
    </row>
    <row r="9" spans="2:12" ht="15" customHeight="1" x14ac:dyDescent="0.25">
      <c r="B9" s="85">
        <v>2</v>
      </c>
      <c r="C9" s="41"/>
      <c r="D9" s="24"/>
      <c r="E9" s="24"/>
      <c r="F9" s="27"/>
      <c r="G9" s="24"/>
      <c r="H9" s="25"/>
      <c r="I9"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9" s="36" t="str">
        <f>(IF(Table1[[#This Row],[Category
Refer to Summary tab for category descriptions]]="ATM Withdrawal",J8-0,IF(Table1[[#This Row],[Category
Refer to Summary tab for category descriptions]]="Exchange",(J8-0),IF(Table1[[#This Row],[Category
Refer to Summary tab for category descriptions]]="","",(J8-Table1[[#This Row],[Transaction amount 
(in U.S. Dollars)]])))))</f>
        <v/>
      </c>
      <c r="K9" s="84" t="str">
        <f>IF(AND(G9="Local Currency",NOT(ISBLANK(F9)),NOT(D9="ATM withdrawal")),K8-F9,IF(AND(G9="Local Currency",NOT(ISBLANK(F9)),D9="ATM withdrawal"),K8,IF(AND(G9="US Dollars",NOT(ISBLANK(F9)),NOT(D9="ATM withdrawal")),K8-(F9*AVERAGE(Summary!C$14:C$16)),IF(AND(G9="US Dollars",NOT(ISBLANK(F9)),D9="ATM withdrawal"),K8,""))))</f>
        <v/>
      </c>
      <c r="L9" s="86"/>
    </row>
    <row r="10" spans="2:12" s="89" customFormat="1" ht="15" customHeight="1" x14ac:dyDescent="0.25">
      <c r="B10" s="87">
        <v>3</v>
      </c>
      <c r="C10" s="42"/>
      <c r="D10" s="28"/>
      <c r="E10" s="28"/>
      <c r="F10" s="29"/>
      <c r="G10" s="28"/>
      <c r="H10" s="10"/>
      <c r="I10"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10" s="35" t="str">
        <f>(IF(Table1[[#This Row],[Category
Refer to Summary tab for category descriptions]]="ATM Withdrawal",J9-0,IF(Table1[[#This Row],[Category
Refer to Summary tab for category descriptions]]="Exchange",(J9-0),IF(Table1[[#This Row],[Category
Refer to Summary tab for category descriptions]]="","",(J9-Table1[[#This Row],[Transaction amount 
(in U.S. Dollars)]])))))</f>
        <v/>
      </c>
      <c r="K10" s="88" t="str">
        <f>IF(AND(G10="Local Currency",NOT(ISBLANK(F10)),NOT(D10="ATM withdrawal")),K9-F10,IF(AND(G10="Local Currency",NOT(ISBLANK(F10)),D10="ATM withdrawal"),K9,IF(AND(G10="US Dollars",NOT(ISBLANK(F10)),NOT(D10="ATM withdrawal")),K9-(F10*AVERAGE(Summary!C$14:C$16)),IF(AND(G10="US Dollars",NOT(ISBLANK(F10)),D10="ATM withdrawal"),K9,""))))</f>
        <v/>
      </c>
    </row>
    <row r="11" spans="2:12" ht="15" customHeight="1" x14ac:dyDescent="0.25">
      <c r="B11" s="55">
        <v>4</v>
      </c>
      <c r="C11" s="41"/>
      <c r="D11" s="1"/>
      <c r="E11" s="1"/>
      <c r="F11" s="26"/>
      <c r="G11" s="1"/>
      <c r="H11" s="10"/>
      <c r="I11"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11" s="35" t="str">
        <f>(IF(Table1[[#This Row],[Category
Refer to Summary tab for category descriptions]]="ATM Withdrawal",J10-0,IF(Table1[[#This Row],[Category
Refer to Summary tab for category descriptions]]="Exchange",(J10-0),IF(Table1[[#This Row],[Category
Refer to Summary tab for category descriptions]]="","",(J10-Table1[[#This Row],[Transaction amount 
(in U.S. Dollars)]])))))</f>
        <v/>
      </c>
      <c r="K11" s="84" t="str">
        <f>IF(AND(G11="Local Currency",NOT(ISBLANK(F11)),NOT(D11="ATM withdrawal")),K10-F11,IF(AND(G11="Local Currency",NOT(ISBLANK(F11)),D11="ATM withdrawal"),K10,IF(AND(G11="US Dollars",NOT(ISBLANK(F11)),NOT(D11="ATM withdrawal")),K10-(F11*AVERAGE(Summary!C$14:C$16)),IF(AND(G11="US Dollars",NOT(ISBLANK(F11)),D11="ATM withdrawal"),K10,""))))</f>
        <v/>
      </c>
    </row>
    <row r="12" spans="2:12" ht="15" customHeight="1" x14ac:dyDescent="0.25">
      <c r="B12" s="55">
        <v>5</v>
      </c>
      <c r="C12" s="42"/>
      <c r="D12" s="1"/>
      <c r="E12" s="1"/>
      <c r="F12" s="26"/>
      <c r="G12" s="1"/>
      <c r="H12" s="10"/>
      <c r="I12"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12" s="35" t="str">
        <f>(IF(Table1[[#This Row],[Category
Refer to Summary tab for category descriptions]]="ATM Withdrawal",J11-0,IF(Table1[[#This Row],[Category
Refer to Summary tab for category descriptions]]="Exchange",(J11-0),IF(Table1[[#This Row],[Category
Refer to Summary tab for category descriptions]]="","",(J11-Table1[[#This Row],[Transaction amount 
(in U.S. Dollars)]])))))</f>
        <v/>
      </c>
      <c r="K12" s="84" t="str">
        <f>IF(AND(G12="Local Currency",NOT(ISBLANK(F12)),NOT(D12="ATM withdrawal")),K11-F12,IF(AND(G12="Local Currency",NOT(ISBLANK(F12)),D12="ATM withdrawal"),K11,IF(AND(G12="US Dollars",NOT(ISBLANK(F12)),NOT(D12="ATM withdrawal")),K11-(F12*AVERAGE(Summary!C$14:C$16)),IF(AND(G12="US Dollars",NOT(ISBLANK(F12)),D12="ATM withdrawal"),K11,""))))</f>
        <v/>
      </c>
    </row>
    <row r="13" spans="2:12" ht="15" customHeight="1" x14ac:dyDescent="0.25">
      <c r="B13" s="55">
        <v>6</v>
      </c>
      <c r="C13" s="41"/>
      <c r="D13" s="1"/>
      <c r="E13" s="1"/>
      <c r="F13" s="26"/>
      <c r="G13" s="1"/>
      <c r="H13" s="10"/>
      <c r="I13"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13" s="35" t="str">
        <f>(IF(Table1[[#This Row],[Category
Refer to Summary tab for category descriptions]]="ATM Withdrawal",J12-0,IF(Table1[[#This Row],[Category
Refer to Summary tab for category descriptions]]="Exchange",(J12-0),IF(Table1[[#This Row],[Category
Refer to Summary tab for category descriptions]]="","",(J12-Table1[[#This Row],[Transaction amount 
(in U.S. Dollars)]])))))</f>
        <v/>
      </c>
      <c r="K13" s="84" t="str">
        <f>IF(AND(G13="Local Currency",NOT(ISBLANK(F13)),NOT(D13="ATM withdrawal")),K12-F13,IF(AND(G13="Local Currency",NOT(ISBLANK(F13)),D13="ATM withdrawal"),K12,IF(AND(G13="US Dollars",NOT(ISBLANK(F13)),NOT(D13="ATM withdrawal")),K12-(F13*AVERAGE(Summary!C$14:C$16)),IF(AND(G13="US Dollars",NOT(ISBLANK(F13)),D13="ATM withdrawal"),K12,""))))</f>
        <v/>
      </c>
    </row>
    <row r="14" spans="2:12" ht="15" customHeight="1" x14ac:dyDescent="0.25">
      <c r="B14" s="55">
        <v>7</v>
      </c>
      <c r="C14" s="42"/>
      <c r="D14" s="1"/>
      <c r="E14" s="1"/>
      <c r="F14" s="26"/>
      <c r="G14" s="1"/>
      <c r="H14" s="1"/>
      <c r="I14"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14" s="35" t="str">
        <f>(IF(Table1[[#This Row],[Category
Refer to Summary tab for category descriptions]]="ATM Withdrawal",J13-0,IF(Table1[[#This Row],[Category
Refer to Summary tab for category descriptions]]="Exchange",(J13-0),IF(Table1[[#This Row],[Category
Refer to Summary tab for category descriptions]]="","",(J13-Table1[[#This Row],[Transaction amount 
(in U.S. Dollars)]])))))</f>
        <v/>
      </c>
      <c r="K14" s="84" t="str">
        <f>IF(AND(G14="Local Currency",NOT(ISBLANK(F14)),NOT(D14="ATM withdrawal")),K13-F14,IF(AND(G14="Local Currency",NOT(ISBLANK(F14)),D14="ATM withdrawal"),K13,IF(AND(G14="US Dollars",NOT(ISBLANK(F14)),NOT(D14="ATM withdrawal")),K13-(F14*AVERAGE(Summary!C$14:C$16)),IF(AND(G14="US Dollars",NOT(ISBLANK(F14)),D14="ATM withdrawal"),K13,""))))</f>
        <v/>
      </c>
    </row>
    <row r="15" spans="2:12" ht="15" customHeight="1" x14ac:dyDescent="0.25">
      <c r="B15" s="55">
        <v>8</v>
      </c>
      <c r="C15" s="41"/>
      <c r="D15" s="1"/>
      <c r="E15" s="1"/>
      <c r="F15" s="26"/>
      <c r="G15" s="1"/>
      <c r="H15" s="1"/>
      <c r="I15"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15" s="35" t="str">
        <f>(IF(Table1[[#This Row],[Category
Refer to Summary tab for category descriptions]]="ATM Withdrawal",J14-0,IF(Table1[[#This Row],[Category
Refer to Summary tab for category descriptions]]="Exchange",(J14-0),IF(Table1[[#This Row],[Category
Refer to Summary tab for category descriptions]]="","",(J14-Table1[[#This Row],[Transaction amount 
(in U.S. Dollars)]])))))</f>
        <v/>
      </c>
      <c r="K15" s="84" t="str">
        <f>IF(AND(G15="Local Currency",NOT(ISBLANK(F15)),NOT(D15="ATM withdrawal")),K14-F15,IF(AND(G15="Local Currency",NOT(ISBLANK(F15)),D15="ATM withdrawal"),K14,IF(AND(G15="US Dollars",NOT(ISBLANK(F15)),NOT(D15="ATM withdrawal")),K14-(F15*AVERAGE(Summary!C$14:C$16)),IF(AND(G15="US Dollars",NOT(ISBLANK(F15)),D15="ATM withdrawal"),K14,""))))</f>
        <v/>
      </c>
    </row>
    <row r="16" spans="2:12" ht="15" customHeight="1" x14ac:dyDescent="0.25">
      <c r="B16" s="55">
        <v>9</v>
      </c>
      <c r="C16" s="42"/>
      <c r="D16" s="1"/>
      <c r="E16" s="1"/>
      <c r="F16" s="26"/>
      <c r="G16" s="1"/>
      <c r="H16" s="1"/>
      <c r="I16"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16" s="35" t="str">
        <f>(IF(Table1[[#This Row],[Category
Refer to Summary tab for category descriptions]]="ATM Withdrawal",J15-0,IF(Table1[[#This Row],[Category
Refer to Summary tab for category descriptions]]="Exchange",(J15-0),IF(Table1[[#This Row],[Category
Refer to Summary tab for category descriptions]]="","",(J15-Table1[[#This Row],[Transaction amount 
(in U.S. Dollars)]])))))</f>
        <v/>
      </c>
      <c r="K16" s="84" t="str">
        <f>IF(AND(G16="Local Currency",NOT(ISBLANK(F16)),NOT(D16="ATM withdrawal")),K15-F16,IF(AND(G16="Local Currency",NOT(ISBLANK(F16)),D16="ATM withdrawal"),K15,IF(AND(G16="US Dollars",NOT(ISBLANK(F16)),NOT(D16="ATM withdrawal")),K15-(F16*AVERAGE(Summary!C$14:C$16)),IF(AND(G16="US Dollars",NOT(ISBLANK(F16)),D16="ATM withdrawal"),K15,""))))</f>
        <v/>
      </c>
    </row>
    <row r="17" spans="2:11" ht="15" customHeight="1" x14ac:dyDescent="0.25">
      <c r="B17" s="55">
        <v>10</v>
      </c>
      <c r="C17" s="41"/>
      <c r="D17" s="1"/>
      <c r="E17" s="1"/>
      <c r="F17" s="26"/>
      <c r="G17" s="1"/>
      <c r="H17" s="1"/>
      <c r="I17"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17" s="35" t="str">
        <f>(IF(Table1[[#This Row],[Category
Refer to Summary tab for category descriptions]]="ATM Withdrawal",J16-0,IF(Table1[[#This Row],[Category
Refer to Summary tab for category descriptions]]="Exchange",(J16-0),IF(Table1[[#This Row],[Category
Refer to Summary tab for category descriptions]]="","",(J16-Table1[[#This Row],[Transaction amount 
(in U.S. Dollars)]])))))</f>
        <v/>
      </c>
      <c r="K17" s="84" t="str">
        <f>IF(AND(G17="Local Currency",NOT(ISBLANK(F17)),NOT(D17="ATM withdrawal")),K16-F17,IF(AND(G17="Local Currency",NOT(ISBLANK(F17)),D17="ATM withdrawal"),K16,IF(AND(G17="US Dollars",NOT(ISBLANK(F17)),NOT(D17="ATM withdrawal")),K16-(F17*AVERAGE(Summary!C$14:C$16)),IF(AND(G17="US Dollars",NOT(ISBLANK(F17)),D17="ATM withdrawal"),K16,""))))</f>
        <v/>
      </c>
    </row>
    <row r="18" spans="2:11" ht="15" customHeight="1" x14ac:dyDescent="0.25">
      <c r="B18" s="55">
        <v>11</v>
      </c>
      <c r="C18" s="42"/>
      <c r="D18" s="1"/>
      <c r="E18" s="1"/>
      <c r="F18" s="26"/>
      <c r="G18" s="1"/>
      <c r="H18" s="1"/>
      <c r="I18"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18" s="35" t="str">
        <f>(IF(Table1[[#This Row],[Category
Refer to Summary tab for category descriptions]]="ATM Withdrawal",J17-0,IF(Table1[[#This Row],[Category
Refer to Summary tab for category descriptions]]="Exchange",(J17-0),IF(Table1[[#This Row],[Category
Refer to Summary tab for category descriptions]]="","",(J17-Table1[[#This Row],[Transaction amount 
(in U.S. Dollars)]])))))</f>
        <v/>
      </c>
      <c r="K18" s="84" t="str">
        <f>IF(AND(G18="Local Currency",NOT(ISBLANK(F18)),NOT(D18="ATM withdrawal")),K17-F18,IF(AND(G18="Local Currency",NOT(ISBLANK(F18)),D18="ATM withdrawal"),K17,IF(AND(G18="US Dollars",NOT(ISBLANK(F18)),NOT(D18="ATM withdrawal")),K17-(F18*AVERAGE(Summary!C$14:C$16)),IF(AND(G18="US Dollars",NOT(ISBLANK(F18)),D18="ATM withdrawal"),K17,""))))</f>
        <v/>
      </c>
    </row>
    <row r="19" spans="2:11" ht="15" customHeight="1" x14ac:dyDescent="0.25">
      <c r="B19" s="55">
        <v>12</v>
      </c>
      <c r="C19" s="41"/>
      <c r="D19" s="1"/>
      <c r="E19" s="1"/>
      <c r="F19" s="26"/>
      <c r="G19" s="1"/>
      <c r="H19" s="1"/>
      <c r="I19"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19" s="35" t="str">
        <f>(IF(Table1[[#This Row],[Category
Refer to Summary tab for category descriptions]]="ATM Withdrawal",J18-0,IF(Table1[[#This Row],[Category
Refer to Summary tab for category descriptions]]="Exchange",(J18-0),IF(Table1[[#This Row],[Category
Refer to Summary tab for category descriptions]]="","",(J18-Table1[[#This Row],[Transaction amount 
(in U.S. Dollars)]])))))</f>
        <v/>
      </c>
      <c r="K19" s="84" t="str">
        <f>IF(AND(G19="Local Currency",NOT(ISBLANK(F19)),NOT(D19="ATM withdrawal")),K18-F19,IF(AND(G19="Local Currency",NOT(ISBLANK(F19)),D19="ATM withdrawal"),K18,IF(AND(G19="US Dollars",NOT(ISBLANK(F19)),NOT(D19="ATM withdrawal")),K18-(F19*AVERAGE(Summary!C$14:C$16)),IF(AND(G19="US Dollars",NOT(ISBLANK(F19)),D19="ATM withdrawal"),K18,""))))</f>
        <v/>
      </c>
    </row>
    <row r="20" spans="2:11" ht="15" customHeight="1" x14ac:dyDescent="0.25">
      <c r="B20" s="55">
        <v>13</v>
      </c>
      <c r="C20" s="42"/>
      <c r="D20" s="1"/>
      <c r="E20" s="1"/>
      <c r="F20" s="26"/>
      <c r="G20" s="1"/>
      <c r="H20" s="1"/>
      <c r="I20"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20" s="35" t="str">
        <f>(IF(Table1[[#This Row],[Category
Refer to Summary tab for category descriptions]]="ATM Withdrawal",J19-0,IF(Table1[[#This Row],[Category
Refer to Summary tab for category descriptions]]="Exchange",(J19-0),IF(Table1[[#This Row],[Category
Refer to Summary tab for category descriptions]]="","",(J19-Table1[[#This Row],[Transaction amount 
(in U.S. Dollars)]])))))</f>
        <v/>
      </c>
      <c r="K20" s="84" t="str">
        <f>IF(AND(G20="Local Currency",NOT(ISBLANK(F20)),NOT(D20="ATM withdrawal")),K19-F20,IF(AND(G20="Local Currency",NOT(ISBLANK(F20)),D20="ATM withdrawal"),K19,IF(AND(G20="US Dollars",NOT(ISBLANK(F20)),NOT(D20="ATM withdrawal")),K19-(F20*AVERAGE(Summary!C$14:C$16)),IF(AND(G20="US Dollars",NOT(ISBLANK(F20)),D20="ATM withdrawal"),K19,""))))</f>
        <v/>
      </c>
    </row>
    <row r="21" spans="2:11" ht="15" customHeight="1" x14ac:dyDescent="0.25">
      <c r="B21" s="55">
        <v>14</v>
      </c>
      <c r="C21" s="41"/>
      <c r="D21" s="1"/>
      <c r="E21" s="1"/>
      <c r="F21" s="26"/>
      <c r="G21" s="1"/>
      <c r="H21" s="1"/>
      <c r="I21"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21" s="35" t="str">
        <f>(IF(Table1[[#This Row],[Category
Refer to Summary tab for category descriptions]]="ATM Withdrawal",J20-0,IF(Table1[[#This Row],[Category
Refer to Summary tab for category descriptions]]="Exchange",(J20-0),IF(Table1[[#This Row],[Category
Refer to Summary tab for category descriptions]]="","",(J20-Table1[[#This Row],[Transaction amount 
(in U.S. Dollars)]])))))</f>
        <v/>
      </c>
      <c r="K21" s="84" t="str">
        <f>IF(AND(G21="Local Currency",NOT(ISBLANK(F21)),NOT(D21="ATM withdrawal")),K20-F21,IF(AND(G21="Local Currency",NOT(ISBLANK(F21)),D21="ATM withdrawal"),K20,IF(AND(G21="US Dollars",NOT(ISBLANK(F21)),NOT(D21="ATM withdrawal")),K20-(F21*AVERAGE(Summary!C$14:C$16)),IF(AND(G21="US Dollars",NOT(ISBLANK(F21)),D21="ATM withdrawal"),K20,""))))</f>
        <v/>
      </c>
    </row>
    <row r="22" spans="2:11" ht="15" customHeight="1" x14ac:dyDescent="0.25">
      <c r="B22" s="55">
        <v>15</v>
      </c>
      <c r="C22" s="42"/>
      <c r="D22" s="1"/>
      <c r="E22" s="1"/>
      <c r="F22" s="26"/>
      <c r="G22" s="1"/>
      <c r="H22" s="1"/>
      <c r="I22"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22" s="35" t="str">
        <f>(IF(Table1[[#This Row],[Category
Refer to Summary tab for category descriptions]]="ATM Withdrawal",J21-0,IF(Table1[[#This Row],[Category
Refer to Summary tab for category descriptions]]="Exchange",(J21-0),IF(Table1[[#This Row],[Category
Refer to Summary tab for category descriptions]]="","",(J21-Table1[[#This Row],[Transaction amount 
(in U.S. Dollars)]])))))</f>
        <v/>
      </c>
      <c r="K22" s="84" t="str">
        <f>IF(AND(G22="Local Currency",NOT(ISBLANK(F22)),NOT(D22="ATM withdrawal")),K21-F22,IF(AND(G22="Local Currency",NOT(ISBLANK(F22)),D22="ATM withdrawal"),K21,IF(AND(G22="US Dollars",NOT(ISBLANK(F22)),NOT(D22="ATM withdrawal")),K21-(F22*AVERAGE(Summary!C$14:C$16)),IF(AND(G22="US Dollars",NOT(ISBLANK(F22)),D22="ATM withdrawal"),K21,""))))</f>
        <v/>
      </c>
    </row>
    <row r="23" spans="2:11" ht="15" customHeight="1" x14ac:dyDescent="0.25">
      <c r="B23" s="55">
        <v>16</v>
      </c>
      <c r="C23" s="41"/>
      <c r="D23" s="1"/>
      <c r="E23" s="1"/>
      <c r="F23" s="26"/>
      <c r="G23" s="1"/>
      <c r="H23" s="1"/>
      <c r="I23"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23" s="35" t="str">
        <f>(IF(Table1[[#This Row],[Category
Refer to Summary tab for category descriptions]]="ATM Withdrawal",J22-0,IF(Table1[[#This Row],[Category
Refer to Summary tab for category descriptions]]="Exchange",(J22-0),IF(Table1[[#This Row],[Category
Refer to Summary tab for category descriptions]]="","",(J22-Table1[[#This Row],[Transaction amount 
(in U.S. Dollars)]])))))</f>
        <v/>
      </c>
      <c r="K23" s="84" t="str">
        <f>IF(AND(G23="Local Currency",NOT(ISBLANK(F23)),NOT(D23="ATM withdrawal")),K22-F23,IF(AND(G23="Local Currency",NOT(ISBLANK(F23)),D23="ATM withdrawal"),K22,IF(AND(G23="US Dollars",NOT(ISBLANK(F23)),NOT(D23="ATM withdrawal")),K22-(F23*AVERAGE(Summary!C$14:C$16)),IF(AND(G23="US Dollars",NOT(ISBLANK(F23)),D23="ATM withdrawal"),K22,""))))</f>
        <v/>
      </c>
    </row>
    <row r="24" spans="2:11" ht="15" customHeight="1" x14ac:dyDescent="0.25">
      <c r="B24" s="55">
        <v>17</v>
      </c>
      <c r="C24" s="42"/>
      <c r="D24" s="1"/>
      <c r="E24" s="1"/>
      <c r="F24" s="26"/>
      <c r="G24" s="1"/>
      <c r="H24" s="1"/>
      <c r="I24"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24" s="35" t="str">
        <f>(IF(Table1[[#This Row],[Category
Refer to Summary tab for category descriptions]]="ATM Withdrawal",J23-0,IF(Table1[[#This Row],[Category
Refer to Summary tab for category descriptions]]="Exchange",(J23-0),IF(Table1[[#This Row],[Category
Refer to Summary tab for category descriptions]]="","",(J23-Table1[[#This Row],[Transaction amount 
(in U.S. Dollars)]])))))</f>
        <v/>
      </c>
      <c r="K24" s="84" t="str">
        <f>IF(AND(G24="Local Currency",NOT(ISBLANK(F24)),NOT(D24="ATM withdrawal")),K23-F24,IF(AND(G24="Local Currency",NOT(ISBLANK(F24)),D24="ATM withdrawal"),K23,IF(AND(G24="US Dollars",NOT(ISBLANK(F24)),NOT(D24="ATM withdrawal")),K23-(F24*AVERAGE(Summary!C$14:C$16)),IF(AND(G24="US Dollars",NOT(ISBLANK(F24)),D24="ATM withdrawal"),K23,""))))</f>
        <v/>
      </c>
    </row>
    <row r="25" spans="2:11" ht="15" customHeight="1" x14ac:dyDescent="0.25">
      <c r="B25" s="55">
        <v>18</v>
      </c>
      <c r="C25" s="41"/>
      <c r="D25" s="1"/>
      <c r="E25" s="1"/>
      <c r="F25" s="26"/>
      <c r="G25" s="1"/>
      <c r="H25" s="1"/>
      <c r="I25"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25" s="35" t="str">
        <f>(IF(Table1[[#This Row],[Category
Refer to Summary tab for category descriptions]]="ATM Withdrawal",J24-0,IF(Table1[[#This Row],[Category
Refer to Summary tab for category descriptions]]="Exchange",(J24-0),IF(Table1[[#This Row],[Category
Refer to Summary tab for category descriptions]]="","",(J24-Table1[[#This Row],[Transaction amount 
(in U.S. Dollars)]])))))</f>
        <v/>
      </c>
      <c r="K25" s="84" t="str">
        <f>IF(AND(G25="Local Currency",NOT(ISBLANK(F25)),NOT(D25="ATM withdrawal")),K24-F25,IF(AND(G25="Local Currency",NOT(ISBLANK(F25)),D25="ATM withdrawal"),K24,IF(AND(G25="US Dollars",NOT(ISBLANK(F25)),NOT(D25="ATM withdrawal")),K24-(F25*AVERAGE(Summary!C$14:C$16)),IF(AND(G25="US Dollars",NOT(ISBLANK(F25)),D25="ATM withdrawal"),K24,""))))</f>
        <v/>
      </c>
    </row>
    <row r="26" spans="2:11" ht="15" customHeight="1" x14ac:dyDescent="0.25">
      <c r="B26" s="55">
        <v>19</v>
      </c>
      <c r="C26" s="40"/>
      <c r="D26" s="1"/>
      <c r="E26" s="1"/>
      <c r="F26" s="26"/>
      <c r="G26" s="1"/>
      <c r="H26" s="1"/>
      <c r="I26"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26" s="35" t="str">
        <f>(IF(Table1[[#This Row],[Category
Refer to Summary tab for category descriptions]]="ATM Withdrawal",J25-0,IF(Table1[[#This Row],[Category
Refer to Summary tab for category descriptions]]="Exchange",(J25-0),IF(Table1[[#This Row],[Category
Refer to Summary tab for category descriptions]]="","",(J25-Table1[[#This Row],[Transaction amount 
(in U.S. Dollars)]])))))</f>
        <v/>
      </c>
      <c r="K26" s="84" t="str">
        <f>IF(AND(G26="Local Currency",NOT(ISBLANK(F26)),NOT(D26="ATM withdrawal")),K25-F26,IF(AND(G26="Local Currency",NOT(ISBLANK(F26)),D26="ATM withdrawal"),K25,IF(AND(G26="US Dollars",NOT(ISBLANK(F26)),NOT(D26="ATM withdrawal")),K25-(F26*AVERAGE(Summary!C$14:C$16)),IF(AND(G26="US Dollars",NOT(ISBLANK(F26)),D26="ATM withdrawal"),K25,""))))</f>
        <v/>
      </c>
    </row>
    <row r="27" spans="2:11" ht="15" customHeight="1" x14ac:dyDescent="0.25">
      <c r="B27" s="55">
        <v>20</v>
      </c>
      <c r="C27" s="40"/>
      <c r="D27" s="1"/>
      <c r="E27" s="1"/>
      <c r="F27" s="26"/>
      <c r="G27" s="1"/>
      <c r="H27" s="1"/>
      <c r="I27"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27" s="35" t="str">
        <f>(IF(Table1[[#This Row],[Category
Refer to Summary tab for category descriptions]]="ATM Withdrawal",J26-0,IF(Table1[[#This Row],[Category
Refer to Summary tab for category descriptions]]="Exchange",(J26-0),IF(Table1[[#This Row],[Category
Refer to Summary tab for category descriptions]]="","",(J26-Table1[[#This Row],[Transaction amount 
(in U.S. Dollars)]])))))</f>
        <v/>
      </c>
      <c r="K27" s="84" t="str">
        <f>IF(AND(G27="Local Currency",NOT(ISBLANK(F27)),NOT(D27="ATM withdrawal")),K26-F27,IF(AND(G27="Local Currency",NOT(ISBLANK(F27)),D27="ATM withdrawal"),K26,IF(AND(G27="US Dollars",NOT(ISBLANK(F27)),NOT(D27="ATM withdrawal")),K26-(F27*AVERAGE(Summary!C$14:C$16)),IF(AND(G27="US Dollars",NOT(ISBLANK(F27)),D27="ATM withdrawal"),K26,""))))</f>
        <v/>
      </c>
    </row>
    <row r="28" spans="2:11" ht="15" customHeight="1" x14ac:dyDescent="0.25">
      <c r="B28" s="55">
        <v>21</v>
      </c>
      <c r="C28" s="40"/>
      <c r="D28" s="1"/>
      <c r="E28" s="1"/>
      <c r="F28" s="26"/>
      <c r="G28" s="1"/>
      <c r="H28" s="1"/>
      <c r="I28"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28" s="35" t="str">
        <f>(IF(Table1[[#This Row],[Category
Refer to Summary tab for category descriptions]]="ATM Withdrawal",J27-0,IF(Table1[[#This Row],[Category
Refer to Summary tab for category descriptions]]="Exchange",(J27-0),IF(Table1[[#This Row],[Category
Refer to Summary tab for category descriptions]]="","",(J27-Table1[[#This Row],[Transaction amount 
(in U.S. Dollars)]])))))</f>
        <v/>
      </c>
      <c r="K28" s="84" t="str">
        <f>IF(AND(G28="Local Currency",NOT(ISBLANK(F28)),NOT(D28="ATM withdrawal")),K27-F28,IF(AND(G28="Local Currency",NOT(ISBLANK(F28)),D28="ATM withdrawal"),K27,IF(AND(G28="US Dollars",NOT(ISBLANK(F28)),NOT(D28="ATM withdrawal")),K27-(F28*AVERAGE(Summary!C$14:C$16)),IF(AND(G28="US Dollars",NOT(ISBLANK(F28)),D28="ATM withdrawal"),K27,""))))</f>
        <v/>
      </c>
    </row>
    <row r="29" spans="2:11" ht="15" customHeight="1" x14ac:dyDescent="0.25">
      <c r="B29" s="55">
        <v>22</v>
      </c>
      <c r="C29" s="40"/>
      <c r="D29" s="1"/>
      <c r="E29" s="1"/>
      <c r="F29" s="26"/>
      <c r="G29" s="1"/>
      <c r="H29" s="1"/>
      <c r="I29"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29" s="35" t="str">
        <f>(IF(Table1[[#This Row],[Category
Refer to Summary tab for category descriptions]]="ATM Withdrawal",J28-0,IF(Table1[[#This Row],[Category
Refer to Summary tab for category descriptions]]="Exchange",(J28-0),IF(Table1[[#This Row],[Category
Refer to Summary tab for category descriptions]]="","",(J28-Table1[[#This Row],[Transaction amount 
(in U.S. Dollars)]])))))</f>
        <v/>
      </c>
      <c r="K29" s="84" t="str">
        <f>IF(AND(G29="Local Currency",NOT(ISBLANK(F29)),NOT(D29="ATM withdrawal")),K28-F29,IF(AND(G29="Local Currency",NOT(ISBLANK(F29)),D29="ATM withdrawal"),K28,IF(AND(G29="US Dollars",NOT(ISBLANK(F29)),NOT(D29="ATM withdrawal")),K28-(F29*AVERAGE(Summary!C$14:C$16)),IF(AND(G29="US Dollars",NOT(ISBLANK(F29)),D29="ATM withdrawal"),K28,""))))</f>
        <v/>
      </c>
    </row>
    <row r="30" spans="2:11" ht="15" customHeight="1" x14ac:dyDescent="0.25">
      <c r="B30" s="55">
        <v>23</v>
      </c>
      <c r="C30" s="40"/>
      <c r="D30" s="1"/>
      <c r="E30" s="1"/>
      <c r="F30" s="26"/>
      <c r="G30" s="1"/>
      <c r="H30" s="1"/>
      <c r="I30"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30" s="35" t="str">
        <f>(IF(Table1[[#This Row],[Category
Refer to Summary tab for category descriptions]]="ATM Withdrawal",J29-0,IF(Table1[[#This Row],[Category
Refer to Summary tab for category descriptions]]="Exchange",(J29-0),IF(Table1[[#This Row],[Category
Refer to Summary tab for category descriptions]]="","",(J29-Table1[[#This Row],[Transaction amount 
(in U.S. Dollars)]])))))</f>
        <v/>
      </c>
      <c r="K30" s="84" t="str">
        <f>IF(AND(G30="Local Currency",NOT(ISBLANK(F30)),NOT(D30="ATM withdrawal")),K29-F30,IF(AND(G30="Local Currency",NOT(ISBLANK(F30)),D30="ATM withdrawal"),K29,IF(AND(G30="US Dollars",NOT(ISBLANK(F30)),NOT(D30="ATM withdrawal")),K29-(F30*AVERAGE(Summary!C$14:C$16)),IF(AND(G30="US Dollars",NOT(ISBLANK(F30)),D30="ATM withdrawal"),K29,""))))</f>
        <v/>
      </c>
    </row>
    <row r="31" spans="2:11" ht="15" customHeight="1" x14ac:dyDescent="0.25">
      <c r="B31" s="55">
        <v>24</v>
      </c>
      <c r="C31" s="40"/>
      <c r="D31" s="1"/>
      <c r="E31" s="1"/>
      <c r="F31" s="26"/>
      <c r="G31" s="1"/>
      <c r="H31" s="1"/>
      <c r="I31"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31" s="35" t="str">
        <f>(IF(Table1[[#This Row],[Category
Refer to Summary tab for category descriptions]]="ATM Withdrawal",J30-0,IF(Table1[[#This Row],[Category
Refer to Summary tab for category descriptions]]="Exchange",(J30-0),IF(Table1[[#This Row],[Category
Refer to Summary tab for category descriptions]]="","",(J30-Table1[[#This Row],[Transaction amount 
(in U.S. Dollars)]])))))</f>
        <v/>
      </c>
      <c r="K31" s="84" t="str">
        <f>IF(AND(G31="Local Currency",NOT(ISBLANK(F31)),NOT(D31="ATM withdrawal")),K30-F31,IF(AND(G31="Local Currency",NOT(ISBLANK(F31)),D31="ATM withdrawal"),K30,IF(AND(G31="US Dollars",NOT(ISBLANK(F31)),NOT(D31="ATM withdrawal")),K30-(F31*AVERAGE(Summary!C$14:C$16)),IF(AND(G31="US Dollars",NOT(ISBLANK(F31)),D31="ATM withdrawal"),K30,""))))</f>
        <v/>
      </c>
    </row>
    <row r="32" spans="2:11" ht="15" customHeight="1" x14ac:dyDescent="0.25">
      <c r="B32" s="55">
        <v>25</v>
      </c>
      <c r="C32" s="40"/>
      <c r="D32" s="1"/>
      <c r="E32" s="1"/>
      <c r="F32" s="26"/>
      <c r="G32" s="1"/>
      <c r="H32" s="1"/>
      <c r="I32"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32" s="35" t="str">
        <f>(IF(Table1[[#This Row],[Category
Refer to Summary tab for category descriptions]]="ATM Withdrawal",J31-0,IF(Table1[[#This Row],[Category
Refer to Summary tab for category descriptions]]="Exchange",(J31-0),IF(Table1[[#This Row],[Category
Refer to Summary tab for category descriptions]]="","",(J31-Table1[[#This Row],[Transaction amount 
(in U.S. Dollars)]])))))</f>
        <v/>
      </c>
      <c r="K32" s="84" t="str">
        <f>IF(AND(G32="Local Currency",NOT(ISBLANK(F32)),NOT(D32="ATM withdrawal")),K31-F32,IF(AND(G32="Local Currency",NOT(ISBLANK(F32)),D32="ATM withdrawal"),K31,IF(AND(G32="US Dollars",NOT(ISBLANK(F32)),NOT(D32="ATM withdrawal")),K31-(F32*AVERAGE(Summary!C$14:C$16)),IF(AND(G32="US Dollars",NOT(ISBLANK(F32)),D32="ATM withdrawal"),K31,""))))</f>
        <v/>
      </c>
    </row>
    <row r="33" spans="2:11" ht="15" customHeight="1" x14ac:dyDescent="0.25">
      <c r="B33" s="55">
        <v>26</v>
      </c>
      <c r="C33" s="40"/>
      <c r="D33" s="1"/>
      <c r="E33" s="1"/>
      <c r="F33" s="26"/>
      <c r="G33" s="1"/>
      <c r="H33" s="1"/>
      <c r="I33"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33" s="35" t="str">
        <f>(IF(Table1[[#This Row],[Category
Refer to Summary tab for category descriptions]]="ATM Withdrawal",J32-0,IF(Table1[[#This Row],[Category
Refer to Summary tab for category descriptions]]="Exchange",(J32-0),IF(Table1[[#This Row],[Category
Refer to Summary tab for category descriptions]]="","",(J32-Table1[[#This Row],[Transaction amount 
(in U.S. Dollars)]])))))</f>
        <v/>
      </c>
      <c r="K33" s="84" t="str">
        <f>IF(AND(G33="Local Currency",NOT(ISBLANK(F33)),NOT(D33="ATM withdrawal")),K32-F33,IF(AND(G33="Local Currency",NOT(ISBLANK(F33)),D33="ATM withdrawal"),K32,IF(AND(G33="US Dollars",NOT(ISBLANK(F33)),NOT(D33="ATM withdrawal")),K32-(F33*AVERAGE(Summary!C$14:C$16)),IF(AND(G33="US Dollars",NOT(ISBLANK(F33)),D33="ATM withdrawal"),K32,""))))</f>
        <v/>
      </c>
    </row>
    <row r="34" spans="2:11" ht="15" customHeight="1" x14ac:dyDescent="0.25">
      <c r="B34" s="55">
        <v>27</v>
      </c>
      <c r="C34" s="40"/>
      <c r="D34" s="1"/>
      <c r="E34" s="1"/>
      <c r="F34" s="26"/>
      <c r="G34" s="1"/>
      <c r="H34" s="1"/>
      <c r="I34"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34" s="35" t="str">
        <f>(IF(Table1[[#This Row],[Category
Refer to Summary tab for category descriptions]]="ATM Withdrawal",J33-0,IF(Table1[[#This Row],[Category
Refer to Summary tab for category descriptions]]="Exchange",(J33-0),IF(Table1[[#This Row],[Category
Refer to Summary tab for category descriptions]]="","",(J33-Table1[[#This Row],[Transaction amount 
(in U.S. Dollars)]])))))</f>
        <v/>
      </c>
      <c r="K34" s="84" t="str">
        <f>IF(AND(G34="Local Currency",NOT(ISBLANK(F34)),NOT(D34="ATM withdrawal")),K33-F34,IF(AND(G34="Local Currency",NOT(ISBLANK(F34)),D34="ATM withdrawal"),K33,IF(AND(G34="US Dollars",NOT(ISBLANK(F34)),NOT(D34="ATM withdrawal")),K33-(F34*AVERAGE(Summary!C$14:C$16)),IF(AND(G34="US Dollars",NOT(ISBLANK(F34)),D34="ATM withdrawal"),K33,""))))</f>
        <v/>
      </c>
    </row>
    <row r="35" spans="2:11" ht="15" customHeight="1" x14ac:dyDescent="0.25">
      <c r="B35" s="55">
        <v>28</v>
      </c>
      <c r="C35" s="40"/>
      <c r="D35" s="1"/>
      <c r="E35" s="1"/>
      <c r="F35" s="26"/>
      <c r="G35" s="1"/>
      <c r="H35" s="1"/>
      <c r="I35"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35" s="35" t="str">
        <f>(IF(Table1[[#This Row],[Category
Refer to Summary tab for category descriptions]]="ATM Withdrawal",J34-0,IF(Table1[[#This Row],[Category
Refer to Summary tab for category descriptions]]="Exchange",(J34-0),IF(Table1[[#This Row],[Category
Refer to Summary tab for category descriptions]]="","",(J34-Table1[[#This Row],[Transaction amount 
(in U.S. Dollars)]])))))</f>
        <v/>
      </c>
      <c r="K35" s="84" t="str">
        <f>IF(AND(G35="Local Currency",NOT(ISBLANK(F35)),NOT(D35="ATM withdrawal")),K34-F35,IF(AND(G35="Local Currency",NOT(ISBLANK(F35)),D35="ATM withdrawal"),K34,IF(AND(G35="US Dollars",NOT(ISBLANK(F35)),NOT(D35="ATM withdrawal")),K34-(F35*AVERAGE(Summary!C$14:C$16)),IF(AND(G35="US Dollars",NOT(ISBLANK(F35)),D35="ATM withdrawal"),K34,""))))</f>
        <v/>
      </c>
    </row>
    <row r="36" spans="2:11" ht="15" customHeight="1" x14ac:dyDescent="0.25">
      <c r="B36" s="55">
        <v>29</v>
      </c>
      <c r="C36" s="40"/>
      <c r="D36" s="1"/>
      <c r="E36" s="1"/>
      <c r="F36" s="26"/>
      <c r="G36" s="1"/>
      <c r="H36" s="1"/>
      <c r="I36"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36" s="35" t="str">
        <f>(IF(Table1[[#This Row],[Category
Refer to Summary tab for category descriptions]]="ATM Withdrawal",J35-0,IF(Table1[[#This Row],[Category
Refer to Summary tab for category descriptions]]="Exchange",(J35-0),IF(Table1[[#This Row],[Category
Refer to Summary tab for category descriptions]]="","",(J35-Table1[[#This Row],[Transaction amount 
(in U.S. Dollars)]])))))</f>
        <v/>
      </c>
      <c r="K36" s="84" t="str">
        <f>IF(AND(G36="Local Currency",NOT(ISBLANK(F36)),NOT(D36="ATM withdrawal")),K35-F36,IF(AND(G36="Local Currency",NOT(ISBLANK(F36)),D36="ATM withdrawal"),K35,IF(AND(G36="US Dollars",NOT(ISBLANK(F36)),NOT(D36="ATM withdrawal")),K35-(F36*AVERAGE(Summary!C$14:C$16)),IF(AND(G36="US Dollars",NOT(ISBLANK(F36)),D36="ATM withdrawal"),K35,""))))</f>
        <v/>
      </c>
    </row>
    <row r="37" spans="2:11" ht="15" customHeight="1" x14ac:dyDescent="0.25">
      <c r="B37" s="55">
        <v>30</v>
      </c>
      <c r="C37" s="40"/>
      <c r="D37" s="1"/>
      <c r="E37" s="1"/>
      <c r="F37" s="26"/>
      <c r="G37" s="1"/>
      <c r="H37" s="1"/>
      <c r="I37"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37" s="35" t="str">
        <f>(IF(Table1[[#This Row],[Category
Refer to Summary tab for category descriptions]]="ATM Withdrawal",J36-0,IF(Table1[[#This Row],[Category
Refer to Summary tab for category descriptions]]="Exchange",(J36-0),IF(Table1[[#This Row],[Category
Refer to Summary tab for category descriptions]]="","",(J36-Table1[[#This Row],[Transaction amount 
(in U.S. Dollars)]])))))</f>
        <v/>
      </c>
      <c r="K37" s="84" t="str">
        <f>IF(AND(G37="Local Currency",NOT(ISBLANK(F37)),NOT(D37="ATM withdrawal")),K36-F37,IF(AND(G37="Local Currency",NOT(ISBLANK(F37)),D37="ATM withdrawal"),K36,IF(AND(G37="US Dollars",NOT(ISBLANK(F37)),NOT(D37="ATM withdrawal")),K36-(F37*AVERAGE(Summary!C$14:C$16)),IF(AND(G37="US Dollars",NOT(ISBLANK(F37)),D37="ATM withdrawal"),K36,""))))</f>
        <v/>
      </c>
    </row>
    <row r="38" spans="2:11" ht="15" customHeight="1" x14ac:dyDescent="0.25">
      <c r="B38" s="55">
        <v>31</v>
      </c>
      <c r="C38" s="40"/>
      <c r="D38" s="1"/>
      <c r="E38" s="1"/>
      <c r="F38" s="26"/>
      <c r="G38" s="1"/>
      <c r="H38" s="1"/>
      <c r="I38"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38" s="35" t="str">
        <f>(IF(Table1[[#This Row],[Category
Refer to Summary tab for category descriptions]]="ATM Withdrawal",J37-0,IF(Table1[[#This Row],[Category
Refer to Summary tab for category descriptions]]="Exchange",(J37-0),IF(Table1[[#This Row],[Category
Refer to Summary tab for category descriptions]]="","",(J37-Table1[[#This Row],[Transaction amount 
(in U.S. Dollars)]])))))</f>
        <v/>
      </c>
      <c r="K38" s="84" t="str">
        <f>IF(AND(G38="Local Currency",NOT(ISBLANK(F38)),NOT(D38="ATM withdrawal")),K37-F38,IF(AND(G38="Local Currency",NOT(ISBLANK(F38)),D38="ATM withdrawal"),K37,IF(AND(G38="US Dollars",NOT(ISBLANK(F38)),NOT(D38="ATM withdrawal")),K37-(F38*AVERAGE(Summary!C$14:C$16)),IF(AND(G38="US Dollars",NOT(ISBLANK(F38)),D38="ATM withdrawal"),K37,""))))</f>
        <v/>
      </c>
    </row>
    <row r="39" spans="2:11" ht="15" customHeight="1" x14ac:dyDescent="0.25">
      <c r="B39" s="55">
        <v>32</v>
      </c>
      <c r="C39" s="40"/>
      <c r="D39" s="1"/>
      <c r="E39" s="1"/>
      <c r="F39" s="26"/>
      <c r="G39" s="1"/>
      <c r="H39" s="1"/>
      <c r="I39"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39" s="35" t="str">
        <f>(IF(Table1[[#This Row],[Category
Refer to Summary tab for category descriptions]]="ATM Withdrawal",J38-0,IF(Table1[[#This Row],[Category
Refer to Summary tab for category descriptions]]="Exchange",(J38-0),IF(Table1[[#This Row],[Category
Refer to Summary tab for category descriptions]]="","",(J38-Table1[[#This Row],[Transaction amount 
(in U.S. Dollars)]])))))</f>
        <v/>
      </c>
      <c r="K39" s="84" t="str">
        <f>IF(AND(G39="Local Currency",NOT(ISBLANK(F39)),NOT(D39="ATM withdrawal")),K38-F39,IF(AND(G39="Local Currency",NOT(ISBLANK(F39)),D39="ATM withdrawal"),K38,IF(AND(G39="US Dollars",NOT(ISBLANK(F39)),NOT(D39="ATM withdrawal")),K38-(F39*AVERAGE(Summary!C$14:C$16)),IF(AND(G39="US Dollars",NOT(ISBLANK(F39)),D39="ATM withdrawal"),K38,""))))</f>
        <v/>
      </c>
    </row>
    <row r="40" spans="2:11" ht="15" customHeight="1" x14ac:dyDescent="0.25">
      <c r="B40" s="55">
        <v>33</v>
      </c>
      <c r="C40" s="40"/>
      <c r="D40" s="1"/>
      <c r="E40" s="1"/>
      <c r="F40" s="26"/>
      <c r="G40" s="1"/>
      <c r="H40" s="1"/>
      <c r="I40"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40" s="35" t="str">
        <f>(IF(Table1[[#This Row],[Category
Refer to Summary tab for category descriptions]]="ATM Withdrawal",J39-0,IF(Table1[[#This Row],[Category
Refer to Summary tab for category descriptions]]="Exchange",(J39-0),IF(Table1[[#This Row],[Category
Refer to Summary tab for category descriptions]]="","",(J39-Table1[[#This Row],[Transaction amount 
(in U.S. Dollars)]])))))</f>
        <v/>
      </c>
      <c r="K40" s="84" t="str">
        <f>IF(AND(G40="Local Currency",NOT(ISBLANK(F40)),NOT(D40="ATM withdrawal")),K39-F40,IF(AND(G40="Local Currency",NOT(ISBLANK(F40)),D40="ATM withdrawal"),K39,IF(AND(G40="US Dollars",NOT(ISBLANK(F40)),NOT(D40="ATM withdrawal")),K39-(F40*AVERAGE(Summary!C$14:C$16)),IF(AND(G40="US Dollars",NOT(ISBLANK(F40)),D40="ATM withdrawal"),K39,""))))</f>
        <v/>
      </c>
    </row>
    <row r="41" spans="2:11" ht="15" customHeight="1" x14ac:dyDescent="0.25">
      <c r="B41" s="55">
        <v>34</v>
      </c>
      <c r="C41" s="40"/>
      <c r="D41" s="1"/>
      <c r="E41" s="1"/>
      <c r="F41" s="26"/>
      <c r="G41" s="1"/>
      <c r="H41" s="1"/>
      <c r="I41"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41" s="35" t="str">
        <f>(IF(Table1[[#This Row],[Category
Refer to Summary tab for category descriptions]]="ATM Withdrawal",J40-0,IF(Table1[[#This Row],[Category
Refer to Summary tab for category descriptions]]="Exchange",(J40-0),IF(Table1[[#This Row],[Category
Refer to Summary tab for category descriptions]]="","",(J40-Table1[[#This Row],[Transaction amount 
(in U.S. Dollars)]])))))</f>
        <v/>
      </c>
      <c r="K41" s="84" t="str">
        <f>IF(AND(G41="Local Currency",NOT(ISBLANK(F41)),NOT(D41="ATM withdrawal")),K40-F41,IF(AND(G41="Local Currency",NOT(ISBLANK(F41)),D41="ATM withdrawal"),K40,IF(AND(G41="US Dollars",NOT(ISBLANK(F41)),NOT(D41="ATM withdrawal")),K40-(F41*AVERAGE(Summary!C$14:C$16)),IF(AND(G41="US Dollars",NOT(ISBLANK(F41)),D41="ATM withdrawal"),K40,""))))</f>
        <v/>
      </c>
    </row>
    <row r="42" spans="2:11" ht="15" customHeight="1" x14ac:dyDescent="0.25">
      <c r="B42" s="55">
        <v>35</v>
      </c>
      <c r="C42" s="40"/>
      <c r="D42" s="1"/>
      <c r="E42" s="1"/>
      <c r="F42" s="26"/>
      <c r="G42" s="1"/>
      <c r="H42" s="1"/>
      <c r="I42"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42" s="35" t="str">
        <f>(IF(Table1[[#This Row],[Category
Refer to Summary tab for category descriptions]]="ATM Withdrawal",J41-0,IF(Table1[[#This Row],[Category
Refer to Summary tab for category descriptions]]="Exchange",(J41-0),IF(Table1[[#This Row],[Category
Refer to Summary tab for category descriptions]]="","",(J41-Table1[[#This Row],[Transaction amount 
(in U.S. Dollars)]])))))</f>
        <v/>
      </c>
      <c r="K42" s="84" t="str">
        <f>IF(AND(G42="Local Currency",NOT(ISBLANK(F42)),NOT(D42="ATM withdrawal")),K41-F42,IF(AND(G42="Local Currency",NOT(ISBLANK(F42)),D42="ATM withdrawal"),K41,IF(AND(G42="US Dollars",NOT(ISBLANK(F42)),NOT(D42="ATM withdrawal")),K41-(F42*AVERAGE(Summary!C$14:C$16)),IF(AND(G42="US Dollars",NOT(ISBLANK(F42)),D42="ATM withdrawal"),K41,""))))</f>
        <v/>
      </c>
    </row>
    <row r="43" spans="2:11" ht="15" customHeight="1" x14ac:dyDescent="0.25">
      <c r="B43" s="55">
        <v>36</v>
      </c>
      <c r="C43" s="40"/>
      <c r="D43" s="1"/>
      <c r="E43" s="1"/>
      <c r="F43" s="26"/>
      <c r="G43" s="1"/>
      <c r="H43" s="1"/>
      <c r="I43"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43" s="35" t="str">
        <f>(IF(Table1[[#This Row],[Category
Refer to Summary tab for category descriptions]]="ATM Withdrawal",J42-0,IF(Table1[[#This Row],[Category
Refer to Summary tab for category descriptions]]="Exchange",(J42-0),IF(Table1[[#This Row],[Category
Refer to Summary tab for category descriptions]]="","",(J42-Table1[[#This Row],[Transaction amount 
(in U.S. Dollars)]])))))</f>
        <v/>
      </c>
      <c r="K43" s="84" t="str">
        <f>IF(AND(G43="Local Currency",NOT(ISBLANK(F43)),NOT(D43="ATM withdrawal")),K42-F43,IF(AND(G43="Local Currency",NOT(ISBLANK(F43)),D43="ATM withdrawal"),K42,IF(AND(G43="US Dollars",NOT(ISBLANK(F43)),NOT(D43="ATM withdrawal")),K42-(F43*AVERAGE(Summary!C$14:C$16)),IF(AND(G43="US Dollars",NOT(ISBLANK(F43)),D43="ATM withdrawal"),K42,""))))</f>
        <v/>
      </c>
    </row>
    <row r="44" spans="2:11" ht="15" customHeight="1" x14ac:dyDescent="0.25">
      <c r="B44" s="55">
        <v>37</v>
      </c>
      <c r="C44" s="40"/>
      <c r="D44" s="1"/>
      <c r="E44" s="1"/>
      <c r="F44" s="26"/>
      <c r="G44" s="1"/>
      <c r="H44" s="1"/>
      <c r="I44"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44" s="35" t="str">
        <f>(IF(Table1[[#This Row],[Category
Refer to Summary tab for category descriptions]]="ATM Withdrawal",J43-0,IF(Table1[[#This Row],[Category
Refer to Summary tab for category descriptions]]="Exchange",(J43-0),IF(Table1[[#This Row],[Category
Refer to Summary tab for category descriptions]]="","",(J43-Table1[[#This Row],[Transaction amount 
(in U.S. Dollars)]])))))</f>
        <v/>
      </c>
      <c r="K44" s="84" t="str">
        <f>IF(AND(G44="Local Currency",NOT(ISBLANK(F44)),NOT(D44="ATM withdrawal")),K43-F44,IF(AND(G44="Local Currency",NOT(ISBLANK(F44)),D44="ATM withdrawal"),K43,IF(AND(G44="US Dollars",NOT(ISBLANK(F44)),NOT(D44="ATM withdrawal")),K43-(F44*AVERAGE(Summary!C$14:C$16)),IF(AND(G44="US Dollars",NOT(ISBLANK(F44)),D44="ATM withdrawal"),K43,""))))</f>
        <v/>
      </c>
    </row>
    <row r="45" spans="2:11" ht="15" customHeight="1" x14ac:dyDescent="0.25">
      <c r="B45" s="55">
        <v>38</v>
      </c>
      <c r="C45" s="40"/>
      <c r="D45" s="1"/>
      <c r="E45" s="1"/>
      <c r="F45" s="26"/>
      <c r="G45" s="1"/>
      <c r="H45" s="1"/>
      <c r="I45"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45" s="35" t="str">
        <f>(IF(Table1[[#This Row],[Category
Refer to Summary tab for category descriptions]]="ATM Withdrawal",J44-0,IF(Table1[[#This Row],[Category
Refer to Summary tab for category descriptions]]="Exchange",(J44-0),IF(Table1[[#This Row],[Category
Refer to Summary tab for category descriptions]]="","",(J44-Table1[[#This Row],[Transaction amount 
(in U.S. Dollars)]])))))</f>
        <v/>
      </c>
      <c r="K45" s="84" t="str">
        <f>IF(AND(G45="Local Currency",NOT(ISBLANK(F45)),NOT(D45="ATM withdrawal")),K44-F45,IF(AND(G45="Local Currency",NOT(ISBLANK(F45)),D45="ATM withdrawal"),K44,IF(AND(G45="US Dollars",NOT(ISBLANK(F45)),NOT(D45="ATM withdrawal")),K44-(F45*AVERAGE(Summary!C$14:C$16)),IF(AND(G45="US Dollars",NOT(ISBLANK(F45)),D45="ATM withdrawal"),K44,""))))</f>
        <v/>
      </c>
    </row>
    <row r="46" spans="2:11" ht="15" customHeight="1" x14ac:dyDescent="0.25">
      <c r="B46" s="55">
        <v>39</v>
      </c>
      <c r="C46" s="40"/>
      <c r="D46" s="1"/>
      <c r="E46" s="1"/>
      <c r="F46" s="26"/>
      <c r="G46" s="1"/>
      <c r="H46" s="1"/>
      <c r="I46"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46" s="35" t="str">
        <f>(IF(Table1[[#This Row],[Category
Refer to Summary tab for category descriptions]]="ATM Withdrawal",J45-0,IF(Table1[[#This Row],[Category
Refer to Summary tab for category descriptions]]="Exchange",(J45-0),IF(Table1[[#This Row],[Category
Refer to Summary tab for category descriptions]]="","",(J45-Table1[[#This Row],[Transaction amount 
(in U.S. Dollars)]])))))</f>
        <v/>
      </c>
      <c r="K46" s="84" t="str">
        <f>IF(AND(G46="Local Currency",NOT(ISBLANK(F46)),NOT(D46="ATM withdrawal")),K45-F46,IF(AND(G46="Local Currency",NOT(ISBLANK(F46)),D46="ATM withdrawal"),K45,IF(AND(G46="US Dollars",NOT(ISBLANK(F46)),NOT(D46="ATM withdrawal")),K45-(F46*AVERAGE(Summary!C$14:C$16)),IF(AND(G46="US Dollars",NOT(ISBLANK(F46)),D46="ATM withdrawal"),K45,""))))</f>
        <v/>
      </c>
    </row>
    <row r="47" spans="2:11" ht="15" customHeight="1" x14ac:dyDescent="0.25">
      <c r="B47" s="55">
        <v>40</v>
      </c>
      <c r="C47" s="40"/>
      <c r="D47" s="1"/>
      <c r="E47" s="1"/>
      <c r="F47" s="26"/>
      <c r="G47" s="1"/>
      <c r="H47" s="1"/>
      <c r="I47"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47" s="35" t="str">
        <f>(IF(Table1[[#This Row],[Category
Refer to Summary tab for category descriptions]]="ATM Withdrawal",J46-0,IF(Table1[[#This Row],[Category
Refer to Summary tab for category descriptions]]="Exchange",(J46-0),IF(Table1[[#This Row],[Category
Refer to Summary tab for category descriptions]]="","",(J46-Table1[[#This Row],[Transaction amount 
(in U.S. Dollars)]])))))</f>
        <v/>
      </c>
      <c r="K47" s="84" t="str">
        <f>IF(AND(G47="Local Currency",NOT(ISBLANK(F47)),NOT(D47="ATM withdrawal")),K46-F47,IF(AND(G47="Local Currency",NOT(ISBLANK(F47)),D47="ATM withdrawal"),K46,IF(AND(G47="US Dollars",NOT(ISBLANK(F47)),NOT(D47="ATM withdrawal")),K46-(F47*AVERAGE(Summary!C$14:C$16)),IF(AND(G47="US Dollars",NOT(ISBLANK(F47)),D47="ATM withdrawal"),K46,""))))</f>
        <v/>
      </c>
    </row>
    <row r="48" spans="2:11" ht="15" customHeight="1" x14ac:dyDescent="0.25">
      <c r="B48" s="55">
        <v>41</v>
      </c>
      <c r="C48" s="40"/>
      <c r="D48" s="1"/>
      <c r="E48" s="1"/>
      <c r="F48" s="26"/>
      <c r="G48" s="1"/>
      <c r="H48" s="1"/>
      <c r="I48"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48" s="35" t="str">
        <f>(IF(Table1[[#This Row],[Category
Refer to Summary tab for category descriptions]]="ATM Withdrawal",J47-0,IF(Table1[[#This Row],[Category
Refer to Summary tab for category descriptions]]="Exchange",(J47-0),IF(Table1[[#This Row],[Category
Refer to Summary tab for category descriptions]]="","",(J47-Table1[[#This Row],[Transaction amount 
(in U.S. Dollars)]])))))</f>
        <v/>
      </c>
      <c r="K48" s="84" t="str">
        <f>IF(AND(G48="Local Currency",NOT(ISBLANK(F48)),NOT(D48="ATM withdrawal")),K47-F48,IF(AND(G48="Local Currency",NOT(ISBLANK(F48)),D48="ATM withdrawal"),K47,IF(AND(G48="US Dollars",NOT(ISBLANK(F48)),NOT(D48="ATM withdrawal")),K47-(F48*AVERAGE(Summary!C$14:C$16)),IF(AND(G48="US Dollars",NOT(ISBLANK(F48)),D48="ATM withdrawal"),K47,""))))</f>
        <v/>
      </c>
    </row>
    <row r="49" spans="2:11" ht="15" customHeight="1" x14ac:dyDescent="0.25">
      <c r="B49" s="55">
        <v>42</v>
      </c>
      <c r="C49" s="40"/>
      <c r="D49" s="1"/>
      <c r="E49" s="1"/>
      <c r="F49" s="26"/>
      <c r="G49" s="1"/>
      <c r="H49" s="1"/>
      <c r="I49"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49" s="35" t="str">
        <f>(IF(Table1[[#This Row],[Category
Refer to Summary tab for category descriptions]]="ATM Withdrawal",J48-0,IF(Table1[[#This Row],[Category
Refer to Summary tab for category descriptions]]="Exchange",(J48-0),IF(Table1[[#This Row],[Category
Refer to Summary tab for category descriptions]]="","",(J48-Table1[[#This Row],[Transaction amount 
(in U.S. Dollars)]])))))</f>
        <v/>
      </c>
      <c r="K49" s="84" t="str">
        <f>IF(AND(G49="Local Currency",NOT(ISBLANK(F49)),NOT(D49="ATM withdrawal")),K48-F49,IF(AND(G49="Local Currency",NOT(ISBLANK(F49)),D49="ATM withdrawal"),K48,IF(AND(G49="US Dollars",NOT(ISBLANK(F49)),NOT(D49="ATM withdrawal")),K48-(F49*AVERAGE(Summary!C$14:C$16)),IF(AND(G49="US Dollars",NOT(ISBLANK(F49)),D49="ATM withdrawal"),K48,""))))</f>
        <v/>
      </c>
    </row>
    <row r="50" spans="2:11" ht="15" customHeight="1" x14ac:dyDescent="0.25">
      <c r="B50" s="55">
        <v>43</v>
      </c>
      <c r="C50" s="40"/>
      <c r="D50" s="1"/>
      <c r="E50" s="1"/>
      <c r="F50" s="26"/>
      <c r="G50" s="1"/>
      <c r="H50" s="1"/>
      <c r="I50"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50" s="35" t="str">
        <f>(IF(Table1[[#This Row],[Category
Refer to Summary tab for category descriptions]]="ATM Withdrawal",J49-0,IF(Table1[[#This Row],[Category
Refer to Summary tab for category descriptions]]="Exchange",(J49-0),IF(Table1[[#This Row],[Category
Refer to Summary tab for category descriptions]]="","",(J49-Table1[[#This Row],[Transaction amount 
(in U.S. Dollars)]])))))</f>
        <v/>
      </c>
      <c r="K50" s="84" t="str">
        <f>IF(AND(G50="Local Currency",NOT(ISBLANK(F50)),NOT(D50="ATM withdrawal")),K49-F50,IF(AND(G50="Local Currency",NOT(ISBLANK(F50)),D50="ATM withdrawal"),K49,IF(AND(G50="US Dollars",NOT(ISBLANK(F50)),NOT(D50="ATM withdrawal")),K49-(F50*AVERAGE(Summary!C$14:C$16)),IF(AND(G50="US Dollars",NOT(ISBLANK(F50)),D50="ATM withdrawal"),K49,""))))</f>
        <v/>
      </c>
    </row>
    <row r="51" spans="2:11" ht="15" customHeight="1" x14ac:dyDescent="0.25">
      <c r="B51" s="55">
        <v>44</v>
      </c>
      <c r="C51" s="40"/>
      <c r="D51" s="1"/>
      <c r="E51" s="1"/>
      <c r="F51" s="26"/>
      <c r="G51" s="1"/>
      <c r="H51" s="1"/>
      <c r="I51"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51" s="35" t="str">
        <f>(IF(Table1[[#This Row],[Category
Refer to Summary tab for category descriptions]]="ATM Withdrawal",J50-0,IF(Table1[[#This Row],[Category
Refer to Summary tab for category descriptions]]="Exchange",(J50-0),IF(Table1[[#This Row],[Category
Refer to Summary tab for category descriptions]]="","",(J50-Table1[[#This Row],[Transaction amount 
(in U.S. Dollars)]])))))</f>
        <v/>
      </c>
      <c r="K51" s="84" t="str">
        <f>IF(AND(G51="Local Currency",NOT(ISBLANK(F51)),NOT(D51="ATM withdrawal")),K50-F51,IF(AND(G51="Local Currency",NOT(ISBLANK(F51)),D51="ATM withdrawal"),K50,IF(AND(G51="US Dollars",NOT(ISBLANK(F51)),NOT(D51="ATM withdrawal")),K50-(F51*AVERAGE(Summary!C$14:C$16)),IF(AND(G51="US Dollars",NOT(ISBLANK(F51)),D51="ATM withdrawal"),K50,""))))</f>
        <v/>
      </c>
    </row>
    <row r="52" spans="2:11" ht="15" customHeight="1" x14ac:dyDescent="0.25">
      <c r="B52" s="55">
        <v>45</v>
      </c>
      <c r="C52" s="40"/>
      <c r="D52" s="1"/>
      <c r="E52" s="1"/>
      <c r="F52" s="26"/>
      <c r="G52" s="1"/>
      <c r="H52" s="1"/>
      <c r="I52"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52" s="35" t="str">
        <f>(IF(Table1[[#This Row],[Category
Refer to Summary tab for category descriptions]]="ATM Withdrawal",J51-0,IF(Table1[[#This Row],[Category
Refer to Summary tab for category descriptions]]="Exchange",(J51-0),IF(Table1[[#This Row],[Category
Refer to Summary tab for category descriptions]]="","",(J51-Table1[[#This Row],[Transaction amount 
(in U.S. Dollars)]])))))</f>
        <v/>
      </c>
      <c r="K52" s="84" t="str">
        <f>IF(AND(G52="Local Currency",NOT(ISBLANK(F52)),NOT(D52="ATM withdrawal")),K51-F52,IF(AND(G52="Local Currency",NOT(ISBLANK(F52)),D52="ATM withdrawal"),K51,IF(AND(G52="US Dollars",NOT(ISBLANK(F52)),NOT(D52="ATM withdrawal")),K51-(F52*AVERAGE(Summary!C$14:C$16)),IF(AND(G52="US Dollars",NOT(ISBLANK(F52)),D52="ATM withdrawal"),K51,""))))</f>
        <v/>
      </c>
    </row>
    <row r="53" spans="2:11" ht="15" customHeight="1" x14ac:dyDescent="0.25">
      <c r="B53" s="55">
        <v>46</v>
      </c>
      <c r="C53" s="40"/>
      <c r="D53" s="1"/>
      <c r="E53" s="1"/>
      <c r="F53" s="26"/>
      <c r="G53" s="1"/>
      <c r="H53" s="1"/>
      <c r="I53"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53" s="35" t="str">
        <f>(IF(Table1[[#This Row],[Category
Refer to Summary tab for category descriptions]]="ATM Withdrawal",J52-0,IF(Table1[[#This Row],[Category
Refer to Summary tab for category descriptions]]="Exchange",(J52-0),IF(Table1[[#This Row],[Category
Refer to Summary tab for category descriptions]]="","",(J52-Table1[[#This Row],[Transaction amount 
(in U.S. Dollars)]])))))</f>
        <v/>
      </c>
      <c r="K53" s="84" t="str">
        <f>IF(AND(G53="Local Currency",NOT(ISBLANK(F53)),NOT(D53="ATM withdrawal")),K52-F53,IF(AND(G53="Local Currency",NOT(ISBLANK(F53)),D53="ATM withdrawal"),K52,IF(AND(G53="US Dollars",NOT(ISBLANK(F53)),NOT(D53="ATM withdrawal")),K52-(F53*AVERAGE(Summary!C$14:C$16)),IF(AND(G53="US Dollars",NOT(ISBLANK(F53)),D53="ATM withdrawal"),K52,""))))</f>
        <v/>
      </c>
    </row>
    <row r="54" spans="2:11" ht="15" customHeight="1" x14ac:dyDescent="0.25">
      <c r="B54" s="55">
        <v>47</v>
      </c>
      <c r="C54" s="40"/>
      <c r="D54" s="1"/>
      <c r="E54" s="1"/>
      <c r="F54" s="26"/>
      <c r="G54" s="1"/>
      <c r="H54" s="1"/>
      <c r="I54"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54" s="35" t="str">
        <f>(IF(Table1[[#This Row],[Category
Refer to Summary tab for category descriptions]]="ATM Withdrawal",J53-0,IF(Table1[[#This Row],[Category
Refer to Summary tab for category descriptions]]="Exchange",(J53-0),IF(Table1[[#This Row],[Category
Refer to Summary tab for category descriptions]]="","",(J53-Table1[[#This Row],[Transaction amount 
(in U.S. Dollars)]])))))</f>
        <v/>
      </c>
      <c r="K54" s="84" t="str">
        <f>IF(AND(G54="Local Currency",NOT(ISBLANK(F54)),NOT(D54="ATM withdrawal")),K53-F54,IF(AND(G54="Local Currency",NOT(ISBLANK(F54)),D54="ATM withdrawal"),K53,IF(AND(G54="US Dollars",NOT(ISBLANK(F54)),NOT(D54="ATM withdrawal")),K53-(F54*AVERAGE(Summary!C$14:C$16)),IF(AND(G54="US Dollars",NOT(ISBLANK(F54)),D54="ATM withdrawal"),K53,""))))</f>
        <v/>
      </c>
    </row>
    <row r="55" spans="2:11" ht="15" customHeight="1" x14ac:dyDescent="0.25">
      <c r="B55" s="55">
        <v>48</v>
      </c>
      <c r="C55" s="40"/>
      <c r="D55" s="1"/>
      <c r="E55" s="24"/>
      <c r="F55" s="26"/>
      <c r="G55" s="1"/>
      <c r="H55" s="1"/>
      <c r="I55"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55" s="35" t="str">
        <f>(IF(Table1[[#This Row],[Category
Refer to Summary tab for category descriptions]]="ATM Withdrawal",J54-0,IF(Table1[[#This Row],[Category
Refer to Summary tab for category descriptions]]="Exchange",(J54-0),IF(Table1[[#This Row],[Category
Refer to Summary tab for category descriptions]]="","",(J54-Table1[[#This Row],[Transaction amount 
(in U.S. Dollars)]])))))</f>
        <v/>
      </c>
      <c r="K55" s="84" t="str">
        <f>IF(AND(G55="Local Currency",NOT(ISBLANK(F55)),NOT(D55="ATM withdrawal")),K54-F55,IF(AND(G55="Local Currency",NOT(ISBLANK(F55)),D55="ATM withdrawal"),K54,IF(AND(G55="US Dollars",NOT(ISBLANK(F55)),NOT(D55="ATM withdrawal")),K54-(F55*AVERAGE(Summary!C$14:C$16)),IF(AND(G55="US Dollars",NOT(ISBLANK(F55)),D55="ATM withdrawal"),K54,""))))</f>
        <v/>
      </c>
    </row>
    <row r="56" spans="2:11" ht="15" customHeight="1" x14ac:dyDescent="0.25">
      <c r="B56" s="55">
        <v>49</v>
      </c>
      <c r="C56" s="40"/>
      <c r="D56" s="1"/>
      <c r="E56" s="1"/>
      <c r="F56" s="26"/>
      <c r="G56" s="1"/>
      <c r="H56" s="1"/>
      <c r="I56"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56" s="35" t="str">
        <f>(IF(Table1[[#This Row],[Category
Refer to Summary tab for category descriptions]]="ATM Withdrawal",J55-0,IF(Table1[[#This Row],[Category
Refer to Summary tab for category descriptions]]="Exchange",(J55-0),IF(Table1[[#This Row],[Category
Refer to Summary tab for category descriptions]]="","",(J55-Table1[[#This Row],[Transaction amount 
(in U.S. Dollars)]])))))</f>
        <v/>
      </c>
      <c r="K56" s="84" t="str">
        <f>IF(AND(G56="Local Currency",NOT(ISBLANK(F56)),NOT(D56="ATM withdrawal")),K55-F56,IF(AND(G56="Local Currency",NOT(ISBLANK(F56)),D56="ATM withdrawal"),K55,IF(AND(G56="US Dollars",NOT(ISBLANK(F56)),NOT(D56="ATM withdrawal")),K55-(F56*AVERAGE(Summary!C$14:C$16)),IF(AND(G56="US Dollars",NOT(ISBLANK(F56)),D56="ATM withdrawal"),K55,""))))</f>
        <v/>
      </c>
    </row>
    <row r="57" spans="2:11" ht="15" customHeight="1" x14ac:dyDescent="0.25">
      <c r="B57" s="55">
        <v>50</v>
      </c>
      <c r="C57" s="40"/>
      <c r="D57" s="1"/>
      <c r="E57" s="1"/>
      <c r="F57" s="26"/>
      <c r="G57" s="1"/>
      <c r="H57" s="1"/>
      <c r="I57"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57" s="35" t="str">
        <f>(IF(Table1[[#This Row],[Category
Refer to Summary tab for category descriptions]]="ATM Withdrawal",J56-0,IF(Table1[[#This Row],[Category
Refer to Summary tab for category descriptions]]="Exchange",(J56-0),IF(Table1[[#This Row],[Category
Refer to Summary tab for category descriptions]]="","",(J56-Table1[[#This Row],[Transaction amount 
(in U.S. Dollars)]])))))</f>
        <v/>
      </c>
      <c r="K57" s="84" t="str">
        <f>IF(AND(G57="Local Currency",NOT(ISBLANK(F57)),NOT(D57="ATM withdrawal")),K56-F57,IF(AND(G57="Local Currency",NOT(ISBLANK(F57)),D57="ATM withdrawal"),K56,IF(AND(G57="US Dollars",NOT(ISBLANK(F57)),NOT(D57="ATM withdrawal")),K56-(F57*AVERAGE(Summary!C$14:C$16)),IF(AND(G57="US Dollars",NOT(ISBLANK(F57)),D57="ATM withdrawal"),K56,""))))</f>
        <v/>
      </c>
    </row>
    <row r="58" spans="2:11" ht="15" customHeight="1" x14ac:dyDescent="0.25">
      <c r="B58" s="55">
        <v>51</v>
      </c>
      <c r="C58" s="40"/>
      <c r="D58" s="1"/>
      <c r="E58" s="1"/>
      <c r="F58" s="26"/>
      <c r="G58" s="1"/>
      <c r="H58" s="1"/>
      <c r="I58"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58" s="35" t="str">
        <f>(IF(Table1[[#This Row],[Category
Refer to Summary tab for category descriptions]]="ATM Withdrawal",J57-0,IF(Table1[[#This Row],[Category
Refer to Summary tab for category descriptions]]="Exchange",(J57-0),IF(Table1[[#This Row],[Category
Refer to Summary tab for category descriptions]]="","",(J57-Table1[[#This Row],[Transaction amount 
(in U.S. Dollars)]])))))</f>
        <v/>
      </c>
      <c r="K58" s="84" t="str">
        <f>IF(AND(G58="Local Currency",NOT(ISBLANK(F58)),NOT(D58="ATM withdrawal")),K57-F58,IF(AND(G58="Local Currency",NOT(ISBLANK(F58)),D58="ATM withdrawal"),K57,IF(AND(G58="US Dollars",NOT(ISBLANK(F58)),NOT(D58="ATM withdrawal")),K57-(F58*AVERAGE(Summary!C$14:C$16)),IF(AND(G58="US Dollars",NOT(ISBLANK(F58)),D58="ATM withdrawal"),K57,""))))</f>
        <v/>
      </c>
    </row>
    <row r="59" spans="2:11" ht="15" customHeight="1" x14ac:dyDescent="0.25">
      <c r="B59" s="55">
        <v>52</v>
      </c>
      <c r="C59" s="40"/>
      <c r="D59" s="1"/>
      <c r="E59" s="1"/>
      <c r="F59" s="26"/>
      <c r="G59" s="1"/>
      <c r="H59" s="1"/>
      <c r="I59"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59" s="35" t="str">
        <f>(IF(Table1[[#This Row],[Category
Refer to Summary tab for category descriptions]]="ATM Withdrawal",J58-0,IF(Table1[[#This Row],[Category
Refer to Summary tab for category descriptions]]="Exchange",(J58-0),IF(Table1[[#This Row],[Category
Refer to Summary tab for category descriptions]]="","",(J58-Table1[[#This Row],[Transaction amount 
(in U.S. Dollars)]])))))</f>
        <v/>
      </c>
      <c r="K59" s="84" t="str">
        <f>IF(AND(G59="Local Currency",NOT(ISBLANK(F59)),NOT(D59="ATM withdrawal")),K58-F59,IF(AND(G59="Local Currency",NOT(ISBLANK(F59)),D59="ATM withdrawal"),K58,IF(AND(G59="US Dollars",NOT(ISBLANK(F59)),NOT(D59="ATM withdrawal")),K58-(F59*AVERAGE(Summary!C$14:C$16)),IF(AND(G59="US Dollars",NOT(ISBLANK(F59)),D59="ATM withdrawal"),K58,""))))</f>
        <v/>
      </c>
    </row>
    <row r="60" spans="2:11" ht="15" customHeight="1" x14ac:dyDescent="0.25">
      <c r="B60" s="55">
        <v>53</v>
      </c>
      <c r="C60" s="40"/>
      <c r="D60" s="1"/>
      <c r="E60" s="1"/>
      <c r="F60" s="26"/>
      <c r="G60" s="1"/>
      <c r="H60" s="1"/>
      <c r="I60"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60" s="35" t="str">
        <f>(IF(Table1[[#This Row],[Category
Refer to Summary tab for category descriptions]]="ATM Withdrawal",J59-0,IF(Table1[[#This Row],[Category
Refer to Summary tab for category descriptions]]="Exchange",(J59-0),IF(Table1[[#This Row],[Category
Refer to Summary tab for category descriptions]]="","",(J59-Table1[[#This Row],[Transaction amount 
(in U.S. Dollars)]])))))</f>
        <v/>
      </c>
      <c r="K60" s="84" t="str">
        <f>IF(AND(G60="Local Currency",NOT(ISBLANK(F60)),NOT(D60="ATM withdrawal")),K59-F60,IF(AND(G60="Local Currency",NOT(ISBLANK(F60)),D60="ATM withdrawal"),K59,IF(AND(G60="US Dollars",NOT(ISBLANK(F60)),NOT(D60="ATM withdrawal")),K59-(F60*AVERAGE(Summary!C$14:C$16)),IF(AND(G60="US Dollars",NOT(ISBLANK(F60)),D60="ATM withdrawal"),K59,""))))</f>
        <v/>
      </c>
    </row>
    <row r="61" spans="2:11" ht="15" customHeight="1" x14ac:dyDescent="0.25">
      <c r="B61" s="55">
        <v>54</v>
      </c>
      <c r="C61" s="40"/>
      <c r="D61" s="1"/>
      <c r="E61" s="1"/>
      <c r="F61" s="26"/>
      <c r="G61" s="1"/>
      <c r="H61" s="1"/>
      <c r="I61"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61" s="35" t="str">
        <f>(IF(Table1[[#This Row],[Category
Refer to Summary tab for category descriptions]]="ATM Withdrawal",J60-0,IF(Table1[[#This Row],[Category
Refer to Summary tab for category descriptions]]="Exchange",(J60-0),IF(Table1[[#This Row],[Category
Refer to Summary tab for category descriptions]]="","",(J60-Table1[[#This Row],[Transaction amount 
(in U.S. Dollars)]])))))</f>
        <v/>
      </c>
      <c r="K61" s="84" t="str">
        <f>IF(AND(G61="Local Currency",NOT(ISBLANK(F61)),NOT(D61="ATM withdrawal")),K60-F61,IF(AND(G61="Local Currency",NOT(ISBLANK(F61)),D61="ATM withdrawal"),K60,IF(AND(G61="US Dollars",NOT(ISBLANK(F61)),NOT(D61="ATM withdrawal")),K60-(F61*AVERAGE(Summary!C$14:C$16)),IF(AND(G61="US Dollars",NOT(ISBLANK(F61)),D61="ATM withdrawal"),K60,""))))</f>
        <v/>
      </c>
    </row>
    <row r="62" spans="2:11" ht="15" customHeight="1" x14ac:dyDescent="0.25">
      <c r="B62" s="55">
        <v>55</v>
      </c>
      <c r="C62" s="40"/>
      <c r="D62" s="1"/>
      <c r="E62" s="1"/>
      <c r="F62" s="26"/>
      <c r="G62" s="1"/>
      <c r="H62" s="1"/>
      <c r="I62"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62" s="35" t="str">
        <f>(IF(Table1[[#This Row],[Category
Refer to Summary tab for category descriptions]]="ATM Withdrawal",J61-0,IF(Table1[[#This Row],[Category
Refer to Summary tab for category descriptions]]="Exchange",(J61-0),IF(Table1[[#This Row],[Category
Refer to Summary tab for category descriptions]]="","",(J61-Table1[[#This Row],[Transaction amount 
(in U.S. Dollars)]])))))</f>
        <v/>
      </c>
      <c r="K62" s="84" t="str">
        <f>IF(AND(G62="Local Currency",NOT(ISBLANK(F62)),NOT(D62="ATM withdrawal")),K61-F62,IF(AND(G62="Local Currency",NOT(ISBLANK(F62)),D62="ATM withdrawal"),K61,IF(AND(G62="US Dollars",NOT(ISBLANK(F62)),NOT(D62="ATM withdrawal")),K61-(F62*AVERAGE(Summary!C$14:C$16)),IF(AND(G62="US Dollars",NOT(ISBLANK(F62)),D62="ATM withdrawal"),K61,""))))</f>
        <v/>
      </c>
    </row>
    <row r="63" spans="2:11" ht="15" customHeight="1" x14ac:dyDescent="0.25">
      <c r="B63" s="55">
        <v>56</v>
      </c>
      <c r="C63" s="40"/>
      <c r="D63" s="1"/>
      <c r="E63" s="1"/>
      <c r="F63" s="26"/>
      <c r="G63" s="1"/>
      <c r="H63" s="1"/>
      <c r="I63"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63" s="35" t="str">
        <f>(IF(Table1[[#This Row],[Category
Refer to Summary tab for category descriptions]]="ATM Withdrawal",J62-0,IF(Table1[[#This Row],[Category
Refer to Summary tab for category descriptions]]="Exchange",(J62-0),IF(Table1[[#This Row],[Category
Refer to Summary tab for category descriptions]]="","",(J62-Table1[[#This Row],[Transaction amount 
(in U.S. Dollars)]])))))</f>
        <v/>
      </c>
      <c r="K63" s="84" t="str">
        <f>IF(AND(G63="Local Currency",NOT(ISBLANK(F63)),NOT(D63="ATM withdrawal")),K62-F63,IF(AND(G63="Local Currency",NOT(ISBLANK(F63)),D63="ATM withdrawal"),K62,IF(AND(G63="US Dollars",NOT(ISBLANK(F63)),NOT(D63="ATM withdrawal")),K62-(F63*AVERAGE(Summary!C$14:C$16)),IF(AND(G63="US Dollars",NOT(ISBLANK(F63)),D63="ATM withdrawal"),K62,""))))</f>
        <v/>
      </c>
    </row>
    <row r="64" spans="2:11" ht="15" customHeight="1" x14ac:dyDescent="0.25">
      <c r="B64" s="55">
        <v>57</v>
      </c>
      <c r="C64" s="40"/>
      <c r="D64" s="1"/>
      <c r="E64" s="1"/>
      <c r="F64" s="26"/>
      <c r="G64" s="1"/>
      <c r="H64" s="1"/>
      <c r="I64"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64" s="35" t="str">
        <f>(IF(Table1[[#This Row],[Category
Refer to Summary tab for category descriptions]]="ATM Withdrawal",J63-0,IF(Table1[[#This Row],[Category
Refer to Summary tab for category descriptions]]="Exchange",(J63-0),IF(Table1[[#This Row],[Category
Refer to Summary tab for category descriptions]]="","",(J63-Table1[[#This Row],[Transaction amount 
(in U.S. Dollars)]])))))</f>
        <v/>
      </c>
      <c r="K64" s="84" t="str">
        <f>IF(AND(G64="Local Currency",NOT(ISBLANK(F64)),NOT(D64="ATM withdrawal")),K63-F64,IF(AND(G64="Local Currency",NOT(ISBLANK(F64)),D64="ATM withdrawal"),K63,IF(AND(G64="US Dollars",NOT(ISBLANK(F64)),NOT(D64="ATM withdrawal")),K63-(F64*AVERAGE(Summary!C$14:C$16)),IF(AND(G64="US Dollars",NOT(ISBLANK(F64)),D64="ATM withdrawal"),K63,""))))</f>
        <v/>
      </c>
    </row>
    <row r="65" spans="2:11" ht="15" customHeight="1" x14ac:dyDescent="0.25">
      <c r="B65" s="55">
        <v>58</v>
      </c>
      <c r="C65" s="40"/>
      <c r="D65" s="1"/>
      <c r="E65" s="1"/>
      <c r="F65" s="26"/>
      <c r="G65" s="1"/>
      <c r="H65" s="1"/>
      <c r="I65"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65" s="35" t="str">
        <f>(IF(Table1[[#This Row],[Category
Refer to Summary tab for category descriptions]]="ATM Withdrawal",J64-0,IF(Table1[[#This Row],[Category
Refer to Summary tab for category descriptions]]="Exchange",(J64-0),IF(Table1[[#This Row],[Category
Refer to Summary tab for category descriptions]]="","",(J64-Table1[[#This Row],[Transaction amount 
(in U.S. Dollars)]])))))</f>
        <v/>
      </c>
      <c r="K65" s="84" t="str">
        <f>IF(AND(G65="Local Currency",NOT(ISBLANK(F65)),NOT(D65="ATM withdrawal")),K64-F65,IF(AND(G65="Local Currency",NOT(ISBLANK(F65)),D65="ATM withdrawal"),K64,IF(AND(G65="US Dollars",NOT(ISBLANK(F65)),NOT(D65="ATM withdrawal")),K64-(F65*AVERAGE(Summary!C$14:C$16)),IF(AND(G65="US Dollars",NOT(ISBLANK(F65)),D65="ATM withdrawal"),K64,""))))</f>
        <v/>
      </c>
    </row>
    <row r="66" spans="2:11" ht="15" customHeight="1" x14ac:dyDescent="0.25">
      <c r="B66" s="90">
        <v>59</v>
      </c>
      <c r="C66" s="44"/>
      <c r="D66" s="45"/>
      <c r="E66" s="45"/>
      <c r="F66" s="46"/>
      <c r="G66" s="45"/>
      <c r="H66" s="45"/>
      <c r="I66"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66" s="47" t="str">
        <f>(IF(Table1[[#This Row],[Category
Refer to Summary tab for category descriptions]]="ATM Withdrawal",J65-0,IF(Table1[[#This Row],[Category
Refer to Summary tab for category descriptions]]="Exchange",(J65-0),IF(Table1[[#This Row],[Category
Refer to Summary tab for category descriptions]]="","",(J65-Table1[[#This Row],[Transaction amount 
(in U.S. Dollars)]])))))</f>
        <v/>
      </c>
      <c r="K66" s="84" t="str">
        <f>IF(AND(G66="Local Currency",NOT(ISBLANK(F66)),NOT(D66="ATM withdrawal")),K65-F66,IF(AND(G66="Local Currency",NOT(ISBLANK(F66)),D66="ATM withdrawal"),K65,IF(AND(G66="US Dollars",NOT(ISBLANK(F66)),NOT(D66="ATM withdrawal")),K65-(F66*AVERAGE(Summary!C$14:C$16)),IF(AND(G66="US Dollars",NOT(ISBLANK(F66)),D66="ATM withdrawal"),K65,""))))</f>
        <v/>
      </c>
    </row>
    <row r="67" spans="2:11" ht="15" customHeight="1" x14ac:dyDescent="0.25">
      <c r="B67" s="48">
        <v>60</v>
      </c>
      <c r="C67" s="40"/>
      <c r="D67" s="1"/>
      <c r="E67" s="1"/>
      <c r="F67" s="26"/>
      <c r="G67" s="1"/>
      <c r="H67" s="1"/>
      <c r="I67"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67" s="36" t="str">
        <f>(IF(Table1[[#This Row],[Category
Refer to Summary tab for category descriptions]]="ATM Withdrawal",J66-0,IF(Table1[[#This Row],[Category
Refer to Summary tab for category descriptions]]="Exchange",(J66-0),IF(Table1[[#This Row],[Category
Refer to Summary tab for category descriptions]]="","",(J66-Table1[[#This Row],[Transaction amount 
(in U.S. Dollars)]])))))</f>
        <v/>
      </c>
      <c r="K67" s="84" t="str">
        <f>IF(AND(G67="Local Currency",NOT(ISBLANK(F67)),NOT(D67="ATM withdrawal")),K66-F67,IF(AND(G67="Local Currency",NOT(ISBLANK(F67)),D67="ATM withdrawal"),K66,IF(AND(G67="US Dollars",NOT(ISBLANK(F67)),NOT(D67="ATM withdrawal")),K66-(F67*AVERAGE(Summary!C$14:C$16)),IF(AND(G67="US Dollars",NOT(ISBLANK(F67)),D67="ATM withdrawal"),K66,""))))</f>
        <v/>
      </c>
    </row>
    <row r="68" spans="2:11" ht="15" customHeight="1" x14ac:dyDescent="0.25">
      <c r="B68" s="55">
        <v>61</v>
      </c>
      <c r="C68" s="40"/>
      <c r="D68" s="1"/>
      <c r="E68" s="1"/>
      <c r="F68" s="26"/>
      <c r="G68" s="1"/>
      <c r="H68" s="1"/>
      <c r="I68"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68" s="35" t="str">
        <f>(IF(Table1[[#This Row],[Category
Refer to Summary tab for category descriptions]]="ATM Withdrawal",J67-0,IF(Table1[[#This Row],[Category
Refer to Summary tab for category descriptions]]="Exchange",(J67-0),IF(Table1[[#This Row],[Category
Refer to Summary tab for category descriptions]]="","",(J67-Table1[[#This Row],[Transaction amount 
(in U.S. Dollars)]])))))</f>
        <v/>
      </c>
      <c r="K68" s="91" t="str">
        <f t="shared" ref="K68:K98" si="0">IF(G68="Local Currency",F68,IF(G68="US Dollars",F68*H68,""))</f>
        <v/>
      </c>
    </row>
    <row r="69" spans="2:11" ht="15" customHeight="1" x14ac:dyDescent="0.25">
      <c r="B69" s="55">
        <v>62</v>
      </c>
      <c r="C69" s="40"/>
      <c r="D69" s="1"/>
      <c r="E69" s="1"/>
      <c r="F69" s="26"/>
      <c r="G69" s="1"/>
      <c r="H69" s="1"/>
      <c r="I69"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69" s="35" t="str">
        <f>(IF(Table1[[#This Row],[Category
Refer to Summary tab for category descriptions]]="ATM Withdrawal",J68-0,IF(Table1[[#This Row],[Category
Refer to Summary tab for category descriptions]]="Exchange",(J68-0),IF(Table1[[#This Row],[Category
Refer to Summary tab for category descriptions]]="","",(J68-Table1[[#This Row],[Transaction amount 
(in U.S. Dollars)]])))))</f>
        <v/>
      </c>
      <c r="K69" s="91" t="str">
        <f t="shared" si="0"/>
        <v/>
      </c>
    </row>
    <row r="70" spans="2:11" ht="15" customHeight="1" x14ac:dyDescent="0.25">
      <c r="B70" s="55">
        <v>63</v>
      </c>
      <c r="C70" s="40"/>
      <c r="D70" s="1"/>
      <c r="E70" s="1"/>
      <c r="F70" s="26"/>
      <c r="G70" s="1"/>
      <c r="H70" s="1"/>
      <c r="I70"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70" s="35" t="str">
        <f>(IF(Table1[[#This Row],[Category
Refer to Summary tab for category descriptions]]="ATM Withdrawal",J69-0,IF(Table1[[#This Row],[Category
Refer to Summary tab for category descriptions]]="Exchange",(J69-0),IF(Table1[[#This Row],[Category
Refer to Summary tab for category descriptions]]="","",(J69-Table1[[#This Row],[Transaction amount 
(in U.S. Dollars)]])))))</f>
        <v/>
      </c>
      <c r="K70" s="91" t="str">
        <f t="shared" si="0"/>
        <v/>
      </c>
    </row>
    <row r="71" spans="2:11" ht="15" customHeight="1" x14ac:dyDescent="0.25">
      <c r="B71" s="55">
        <v>64</v>
      </c>
      <c r="C71" s="40"/>
      <c r="D71" s="1"/>
      <c r="E71" s="1"/>
      <c r="F71" s="26"/>
      <c r="G71" s="1"/>
      <c r="H71" s="1"/>
      <c r="I71"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71" s="35" t="str">
        <f>(IF(Table1[[#This Row],[Category
Refer to Summary tab for category descriptions]]="ATM Withdrawal",J70-0,IF(Table1[[#This Row],[Category
Refer to Summary tab for category descriptions]]="Exchange",(J70-0),IF(Table1[[#This Row],[Category
Refer to Summary tab for category descriptions]]="","",(J70-Table1[[#This Row],[Transaction amount 
(in U.S. Dollars)]])))))</f>
        <v/>
      </c>
      <c r="K71" s="91" t="str">
        <f t="shared" si="0"/>
        <v/>
      </c>
    </row>
    <row r="72" spans="2:11" ht="15" customHeight="1" x14ac:dyDescent="0.25">
      <c r="B72" s="55">
        <v>65</v>
      </c>
      <c r="C72" s="40"/>
      <c r="D72" s="1"/>
      <c r="E72" s="1"/>
      <c r="F72" s="26"/>
      <c r="G72" s="1"/>
      <c r="H72" s="1"/>
      <c r="I72"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72" s="35" t="str">
        <f>(IF(Table1[[#This Row],[Category
Refer to Summary tab for category descriptions]]="ATM Withdrawal",J71-0,IF(Table1[[#This Row],[Category
Refer to Summary tab for category descriptions]]="Exchange",(J71-0),IF(Table1[[#This Row],[Category
Refer to Summary tab for category descriptions]]="","",(J71-Table1[[#This Row],[Transaction amount 
(in U.S. Dollars)]])))))</f>
        <v/>
      </c>
      <c r="K72" s="91" t="str">
        <f t="shared" si="0"/>
        <v/>
      </c>
    </row>
    <row r="73" spans="2:11" ht="15" customHeight="1" x14ac:dyDescent="0.25">
      <c r="B73" s="55">
        <v>66</v>
      </c>
      <c r="C73" s="40"/>
      <c r="D73" s="1"/>
      <c r="E73" s="1"/>
      <c r="F73" s="26"/>
      <c r="G73" s="1"/>
      <c r="H73" s="1"/>
      <c r="I73"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73" s="35" t="str">
        <f>(IF(Table1[[#This Row],[Category
Refer to Summary tab for category descriptions]]="ATM Withdrawal",J72-0,IF(Table1[[#This Row],[Category
Refer to Summary tab for category descriptions]]="Exchange",(J72-0),IF(Table1[[#This Row],[Category
Refer to Summary tab for category descriptions]]="","",(J72-Table1[[#This Row],[Transaction amount 
(in U.S. Dollars)]])))))</f>
        <v/>
      </c>
      <c r="K73" s="91" t="str">
        <f t="shared" si="0"/>
        <v/>
      </c>
    </row>
    <row r="74" spans="2:11" ht="15" customHeight="1" x14ac:dyDescent="0.25">
      <c r="B74" s="55">
        <v>67</v>
      </c>
      <c r="C74" s="40"/>
      <c r="D74" s="1"/>
      <c r="E74" s="1"/>
      <c r="F74" s="26"/>
      <c r="G74" s="1"/>
      <c r="H74" s="1"/>
      <c r="I74"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74" s="35" t="str">
        <f>(IF(Table1[[#This Row],[Category
Refer to Summary tab for category descriptions]]="ATM Withdrawal",J73-0,IF(Table1[[#This Row],[Category
Refer to Summary tab for category descriptions]]="Exchange",(J73-0),IF(Table1[[#This Row],[Category
Refer to Summary tab for category descriptions]]="","",(J73-Table1[[#This Row],[Transaction amount 
(in U.S. Dollars)]])))))</f>
        <v/>
      </c>
      <c r="K74" s="91" t="str">
        <f t="shared" si="0"/>
        <v/>
      </c>
    </row>
    <row r="75" spans="2:11" ht="15" customHeight="1" x14ac:dyDescent="0.25">
      <c r="B75" s="55">
        <v>68</v>
      </c>
      <c r="C75" s="40"/>
      <c r="D75" s="1"/>
      <c r="E75" s="1"/>
      <c r="F75" s="26"/>
      <c r="G75" s="1"/>
      <c r="H75" s="1"/>
      <c r="I75"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75" s="35" t="str">
        <f>(IF(Table1[[#This Row],[Category
Refer to Summary tab for category descriptions]]="ATM Withdrawal",J74-0,IF(Table1[[#This Row],[Category
Refer to Summary tab for category descriptions]]="Exchange",(J74-0),IF(Table1[[#This Row],[Category
Refer to Summary tab for category descriptions]]="","",(J74-Table1[[#This Row],[Transaction amount 
(in U.S. Dollars)]])))))</f>
        <v/>
      </c>
      <c r="K75" s="91" t="str">
        <f t="shared" si="0"/>
        <v/>
      </c>
    </row>
    <row r="76" spans="2:11" ht="15" customHeight="1" x14ac:dyDescent="0.25">
      <c r="B76" s="55">
        <v>69</v>
      </c>
      <c r="C76" s="40"/>
      <c r="D76" s="1"/>
      <c r="E76" s="1"/>
      <c r="F76" s="26"/>
      <c r="G76" s="1"/>
      <c r="H76" s="1"/>
      <c r="I76"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76" s="35" t="str">
        <f>(IF(Table1[[#This Row],[Category
Refer to Summary tab for category descriptions]]="ATM Withdrawal",J75-0,IF(Table1[[#This Row],[Category
Refer to Summary tab for category descriptions]]="Exchange",(J75-0),IF(Table1[[#This Row],[Category
Refer to Summary tab for category descriptions]]="","",(J75-Table1[[#This Row],[Transaction amount 
(in U.S. Dollars)]])))))</f>
        <v/>
      </c>
      <c r="K76" s="91" t="str">
        <f t="shared" si="0"/>
        <v/>
      </c>
    </row>
    <row r="77" spans="2:11" ht="15" customHeight="1" x14ac:dyDescent="0.25">
      <c r="B77" s="55">
        <v>70</v>
      </c>
      <c r="C77" s="40"/>
      <c r="D77" s="1"/>
      <c r="E77" s="1"/>
      <c r="F77" s="26"/>
      <c r="G77" s="1"/>
      <c r="H77" s="1"/>
      <c r="I77"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77" s="35" t="str">
        <f>(IF(Table1[[#This Row],[Category
Refer to Summary tab for category descriptions]]="ATM Withdrawal",J76-0,IF(Table1[[#This Row],[Category
Refer to Summary tab for category descriptions]]="Exchange",(J76-0),IF(Table1[[#This Row],[Category
Refer to Summary tab for category descriptions]]="","",(J76-Table1[[#This Row],[Transaction amount 
(in U.S. Dollars)]])))))</f>
        <v/>
      </c>
      <c r="K77" s="91" t="str">
        <f t="shared" si="0"/>
        <v/>
      </c>
    </row>
    <row r="78" spans="2:11" ht="15" customHeight="1" x14ac:dyDescent="0.25">
      <c r="B78" s="55">
        <v>71</v>
      </c>
      <c r="C78" s="40"/>
      <c r="D78" s="1"/>
      <c r="E78" s="1"/>
      <c r="F78" s="26"/>
      <c r="G78" s="1"/>
      <c r="H78" s="1"/>
      <c r="I78"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78" s="35" t="str">
        <f>(IF(Table1[[#This Row],[Category
Refer to Summary tab for category descriptions]]="ATM Withdrawal",J77-0,IF(Table1[[#This Row],[Category
Refer to Summary tab for category descriptions]]="Exchange",(J77-0),IF(Table1[[#This Row],[Category
Refer to Summary tab for category descriptions]]="","",(J77-Table1[[#This Row],[Transaction amount 
(in U.S. Dollars)]])))))</f>
        <v/>
      </c>
      <c r="K78" s="91" t="str">
        <f t="shared" si="0"/>
        <v/>
      </c>
    </row>
    <row r="79" spans="2:11" ht="15" customHeight="1" x14ac:dyDescent="0.25">
      <c r="B79" s="55">
        <v>72</v>
      </c>
      <c r="C79" s="40"/>
      <c r="D79" s="1"/>
      <c r="E79" s="1"/>
      <c r="F79" s="26"/>
      <c r="G79" s="1"/>
      <c r="H79" s="1"/>
      <c r="I79"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79" s="35" t="str">
        <f>(IF(Table1[[#This Row],[Category
Refer to Summary tab for category descriptions]]="ATM Withdrawal",J78-0,IF(Table1[[#This Row],[Category
Refer to Summary tab for category descriptions]]="Exchange",(J78-0),IF(Table1[[#This Row],[Category
Refer to Summary tab for category descriptions]]="","",(J78-Table1[[#This Row],[Transaction amount 
(in U.S. Dollars)]])))))</f>
        <v/>
      </c>
      <c r="K79" s="91" t="str">
        <f t="shared" si="0"/>
        <v/>
      </c>
    </row>
    <row r="80" spans="2:11" ht="15" customHeight="1" x14ac:dyDescent="0.25">
      <c r="B80" s="55">
        <v>73</v>
      </c>
      <c r="C80" s="40"/>
      <c r="D80" s="1"/>
      <c r="E80" s="1"/>
      <c r="F80" s="26"/>
      <c r="G80" s="1"/>
      <c r="H80" s="1"/>
      <c r="I80"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80" s="35" t="str">
        <f>(IF(Table1[[#This Row],[Category
Refer to Summary tab for category descriptions]]="ATM Withdrawal",J79-0,IF(Table1[[#This Row],[Category
Refer to Summary tab for category descriptions]]="Exchange",(J79-0),IF(Table1[[#This Row],[Category
Refer to Summary tab for category descriptions]]="","",(J79-Table1[[#This Row],[Transaction amount 
(in U.S. Dollars)]])))))</f>
        <v/>
      </c>
      <c r="K80" s="91" t="str">
        <f t="shared" si="0"/>
        <v/>
      </c>
    </row>
    <row r="81" spans="2:11" ht="15" customHeight="1" x14ac:dyDescent="0.25">
      <c r="B81" s="55">
        <v>74</v>
      </c>
      <c r="C81" s="40"/>
      <c r="D81" s="1"/>
      <c r="E81" s="1"/>
      <c r="F81" s="26"/>
      <c r="G81" s="1"/>
      <c r="H81" s="1"/>
      <c r="I81"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81" s="35" t="str">
        <f>(IF(Table1[[#This Row],[Category
Refer to Summary tab for category descriptions]]="ATM Withdrawal",J80-0,IF(Table1[[#This Row],[Category
Refer to Summary tab for category descriptions]]="Exchange",(J80-0),IF(Table1[[#This Row],[Category
Refer to Summary tab for category descriptions]]="","",(J80-Table1[[#This Row],[Transaction amount 
(in U.S. Dollars)]])))))</f>
        <v/>
      </c>
      <c r="K81" s="91" t="str">
        <f t="shared" si="0"/>
        <v/>
      </c>
    </row>
    <row r="82" spans="2:11" ht="15" customHeight="1" x14ac:dyDescent="0.25">
      <c r="B82" s="55">
        <v>75</v>
      </c>
      <c r="C82" s="40"/>
      <c r="D82" s="1"/>
      <c r="E82" s="1"/>
      <c r="F82" s="26"/>
      <c r="G82" s="1"/>
      <c r="H82" s="1"/>
      <c r="I82"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82" s="35" t="str">
        <f>(IF(Table1[[#This Row],[Category
Refer to Summary tab for category descriptions]]="ATM Withdrawal",J81-0,IF(Table1[[#This Row],[Category
Refer to Summary tab for category descriptions]]="Exchange",(J81-0),IF(Table1[[#This Row],[Category
Refer to Summary tab for category descriptions]]="","",(J81-Table1[[#This Row],[Transaction amount 
(in U.S. Dollars)]])))))</f>
        <v/>
      </c>
      <c r="K82" s="91" t="str">
        <f t="shared" si="0"/>
        <v/>
      </c>
    </row>
    <row r="83" spans="2:11" ht="15" customHeight="1" x14ac:dyDescent="0.25">
      <c r="B83" s="55">
        <v>76</v>
      </c>
      <c r="C83" s="40"/>
      <c r="D83" s="1"/>
      <c r="E83" s="1"/>
      <c r="F83" s="26"/>
      <c r="G83" s="1"/>
      <c r="H83" s="1"/>
      <c r="I83"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83" s="35" t="str">
        <f>(IF(Table1[[#This Row],[Category
Refer to Summary tab for category descriptions]]="ATM Withdrawal",J82-0,IF(Table1[[#This Row],[Category
Refer to Summary tab for category descriptions]]="Exchange",(J82-0),IF(Table1[[#This Row],[Category
Refer to Summary tab for category descriptions]]="","",(J82-Table1[[#This Row],[Transaction amount 
(in U.S. Dollars)]])))))</f>
        <v/>
      </c>
      <c r="K83" s="91" t="str">
        <f t="shared" si="0"/>
        <v/>
      </c>
    </row>
    <row r="84" spans="2:11" ht="15" customHeight="1" x14ac:dyDescent="0.25">
      <c r="B84" s="55">
        <v>77</v>
      </c>
      <c r="C84" s="40"/>
      <c r="D84" s="1"/>
      <c r="E84" s="1"/>
      <c r="F84" s="26"/>
      <c r="G84" s="1"/>
      <c r="H84" s="1"/>
      <c r="I84"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84" s="35" t="str">
        <f>(IF(Table1[[#This Row],[Category
Refer to Summary tab for category descriptions]]="ATM Withdrawal",J83-0,IF(Table1[[#This Row],[Category
Refer to Summary tab for category descriptions]]="Exchange",(J83-0),IF(Table1[[#This Row],[Category
Refer to Summary tab for category descriptions]]="","",(J83-Table1[[#This Row],[Transaction amount 
(in U.S. Dollars)]])))))</f>
        <v/>
      </c>
      <c r="K84" s="91" t="str">
        <f t="shared" si="0"/>
        <v/>
      </c>
    </row>
    <row r="85" spans="2:11" ht="15" customHeight="1" x14ac:dyDescent="0.25">
      <c r="B85" s="55">
        <v>78</v>
      </c>
      <c r="C85" s="40"/>
      <c r="D85" s="1"/>
      <c r="E85" s="1"/>
      <c r="F85" s="26"/>
      <c r="G85" s="1"/>
      <c r="H85" s="1"/>
      <c r="I85"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85" s="35" t="str">
        <f>(IF(Table1[[#This Row],[Category
Refer to Summary tab for category descriptions]]="ATM Withdrawal",J84-0,IF(Table1[[#This Row],[Category
Refer to Summary tab for category descriptions]]="Exchange",(J84-0),IF(Table1[[#This Row],[Category
Refer to Summary tab for category descriptions]]="","",(J84-Table1[[#This Row],[Transaction amount 
(in U.S. Dollars)]])))))</f>
        <v/>
      </c>
      <c r="K85" s="91" t="str">
        <f t="shared" si="0"/>
        <v/>
      </c>
    </row>
    <row r="86" spans="2:11" ht="15" customHeight="1" x14ac:dyDescent="0.25">
      <c r="B86" s="55">
        <v>79</v>
      </c>
      <c r="C86" s="40"/>
      <c r="D86" s="1"/>
      <c r="E86" s="1"/>
      <c r="F86" s="26"/>
      <c r="G86" s="1"/>
      <c r="H86" s="1"/>
      <c r="I86"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86" s="35" t="str">
        <f>(IF(Table1[[#This Row],[Category
Refer to Summary tab for category descriptions]]="ATM Withdrawal",J85-0,IF(Table1[[#This Row],[Category
Refer to Summary tab for category descriptions]]="Exchange",(J85-0),IF(Table1[[#This Row],[Category
Refer to Summary tab for category descriptions]]="","",(J85-Table1[[#This Row],[Transaction amount 
(in U.S. Dollars)]])))))</f>
        <v/>
      </c>
      <c r="K86" s="91" t="str">
        <f t="shared" si="0"/>
        <v/>
      </c>
    </row>
    <row r="87" spans="2:11" ht="15" customHeight="1" x14ac:dyDescent="0.25">
      <c r="B87" s="55">
        <v>80</v>
      </c>
      <c r="C87" s="40"/>
      <c r="D87" s="1"/>
      <c r="E87" s="1"/>
      <c r="F87" s="26"/>
      <c r="G87" s="1"/>
      <c r="H87" s="1"/>
      <c r="I87"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87" s="35" t="str">
        <f>(IF(Table1[[#This Row],[Category
Refer to Summary tab for category descriptions]]="ATM Withdrawal",J86-0,IF(Table1[[#This Row],[Category
Refer to Summary tab for category descriptions]]="Exchange",(J86-0),IF(Table1[[#This Row],[Category
Refer to Summary tab for category descriptions]]="","",(J86-Table1[[#This Row],[Transaction amount 
(in U.S. Dollars)]])))))</f>
        <v/>
      </c>
      <c r="K87" s="91" t="str">
        <f t="shared" si="0"/>
        <v/>
      </c>
    </row>
    <row r="88" spans="2:11" ht="15" customHeight="1" x14ac:dyDescent="0.25">
      <c r="B88" s="55">
        <v>81</v>
      </c>
      <c r="C88" s="40"/>
      <c r="D88" s="1"/>
      <c r="E88" s="1"/>
      <c r="F88" s="26"/>
      <c r="G88" s="1"/>
      <c r="H88" s="1"/>
      <c r="I88"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88" s="35" t="str">
        <f>(IF(Table1[[#This Row],[Category
Refer to Summary tab for category descriptions]]="ATM Withdrawal",J87-0,IF(Table1[[#This Row],[Category
Refer to Summary tab for category descriptions]]="Exchange",(J87-0),IF(Table1[[#This Row],[Category
Refer to Summary tab for category descriptions]]="","",(J87-Table1[[#This Row],[Transaction amount 
(in U.S. Dollars)]])))))</f>
        <v/>
      </c>
      <c r="K88" s="91" t="str">
        <f t="shared" si="0"/>
        <v/>
      </c>
    </row>
    <row r="89" spans="2:11" ht="15" customHeight="1" x14ac:dyDescent="0.25">
      <c r="B89" s="55">
        <v>82</v>
      </c>
      <c r="C89" s="40"/>
      <c r="D89" s="1"/>
      <c r="E89" s="1"/>
      <c r="F89" s="26"/>
      <c r="G89" s="1"/>
      <c r="H89" s="1"/>
      <c r="I89"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89" s="35" t="str">
        <f>(IF(Table1[[#This Row],[Category
Refer to Summary tab for category descriptions]]="ATM Withdrawal",J88-0,IF(Table1[[#This Row],[Category
Refer to Summary tab for category descriptions]]="Exchange",(J88-0),IF(Table1[[#This Row],[Category
Refer to Summary tab for category descriptions]]="","",(J88-Table1[[#This Row],[Transaction amount 
(in U.S. Dollars)]])))))</f>
        <v/>
      </c>
      <c r="K89" s="91" t="str">
        <f t="shared" si="0"/>
        <v/>
      </c>
    </row>
    <row r="90" spans="2:11" ht="15" customHeight="1" x14ac:dyDescent="0.25">
      <c r="B90" s="55">
        <v>83</v>
      </c>
      <c r="C90" s="40"/>
      <c r="D90" s="1"/>
      <c r="E90" s="1"/>
      <c r="F90" s="26"/>
      <c r="G90" s="1"/>
      <c r="H90" s="1"/>
      <c r="I90"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90" s="35" t="str">
        <f>(IF(Table1[[#This Row],[Category
Refer to Summary tab for category descriptions]]="ATM Withdrawal",J89-0,IF(Table1[[#This Row],[Category
Refer to Summary tab for category descriptions]]="Exchange",(J89-0),IF(Table1[[#This Row],[Category
Refer to Summary tab for category descriptions]]="","",(J89-Table1[[#This Row],[Transaction amount 
(in U.S. Dollars)]])))))</f>
        <v/>
      </c>
      <c r="K90" s="91" t="str">
        <f t="shared" si="0"/>
        <v/>
      </c>
    </row>
    <row r="91" spans="2:11" ht="15" customHeight="1" x14ac:dyDescent="0.25">
      <c r="B91" s="55">
        <v>84</v>
      </c>
      <c r="C91" s="40"/>
      <c r="D91" s="1"/>
      <c r="E91" s="1"/>
      <c r="F91" s="26"/>
      <c r="G91" s="1"/>
      <c r="H91" s="1"/>
      <c r="I91"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91" s="35" t="str">
        <f>(IF(Table1[[#This Row],[Category
Refer to Summary tab for category descriptions]]="ATM Withdrawal",J90-0,IF(Table1[[#This Row],[Category
Refer to Summary tab for category descriptions]]="Exchange",(J90-0),IF(Table1[[#This Row],[Category
Refer to Summary tab for category descriptions]]="","",(J90-Table1[[#This Row],[Transaction amount 
(in U.S. Dollars)]])))))</f>
        <v/>
      </c>
      <c r="K91" s="91" t="str">
        <f t="shared" si="0"/>
        <v/>
      </c>
    </row>
    <row r="92" spans="2:11" ht="15" customHeight="1" x14ac:dyDescent="0.25">
      <c r="B92" s="55">
        <v>85</v>
      </c>
      <c r="C92" s="40"/>
      <c r="D92" s="1"/>
      <c r="E92" s="1"/>
      <c r="F92" s="26"/>
      <c r="G92" s="1"/>
      <c r="H92" s="1"/>
      <c r="I92"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92" s="35" t="str">
        <f>(IF(Table1[[#This Row],[Category
Refer to Summary tab for category descriptions]]="ATM Withdrawal",J91-0,IF(Table1[[#This Row],[Category
Refer to Summary tab for category descriptions]]="Exchange",(J91-0),IF(Table1[[#This Row],[Category
Refer to Summary tab for category descriptions]]="","",(J91-Table1[[#This Row],[Transaction amount 
(in U.S. Dollars)]])))))</f>
        <v/>
      </c>
      <c r="K92" s="91" t="str">
        <f t="shared" si="0"/>
        <v/>
      </c>
    </row>
    <row r="93" spans="2:11" ht="15" customHeight="1" x14ac:dyDescent="0.25">
      <c r="B93" s="55">
        <v>86</v>
      </c>
      <c r="C93" s="40"/>
      <c r="D93" s="1"/>
      <c r="E93" s="1"/>
      <c r="F93" s="26"/>
      <c r="G93" s="1"/>
      <c r="H93" s="1"/>
      <c r="I93"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93" s="35" t="str">
        <f>(IF(Table1[[#This Row],[Category
Refer to Summary tab for category descriptions]]="ATM Withdrawal",J92-0,IF(Table1[[#This Row],[Category
Refer to Summary tab for category descriptions]]="Exchange",(J92-0),IF(Table1[[#This Row],[Category
Refer to Summary tab for category descriptions]]="","",(J92-Table1[[#This Row],[Transaction amount 
(in U.S. Dollars)]])))))</f>
        <v/>
      </c>
      <c r="K93" s="91" t="str">
        <f t="shared" si="0"/>
        <v/>
      </c>
    </row>
    <row r="94" spans="2:11" ht="15" customHeight="1" x14ac:dyDescent="0.25">
      <c r="B94" s="55">
        <v>87</v>
      </c>
      <c r="C94" s="40"/>
      <c r="D94" s="1"/>
      <c r="E94" s="1"/>
      <c r="F94" s="26"/>
      <c r="G94" s="1"/>
      <c r="H94" s="1"/>
      <c r="I94"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94" s="35" t="str">
        <f>(IF(Table1[[#This Row],[Category
Refer to Summary tab for category descriptions]]="ATM Withdrawal",J93-0,IF(Table1[[#This Row],[Category
Refer to Summary tab for category descriptions]]="Exchange",(J93-0),IF(Table1[[#This Row],[Category
Refer to Summary tab for category descriptions]]="","",(J93-Table1[[#This Row],[Transaction amount 
(in U.S. Dollars)]])))))</f>
        <v/>
      </c>
      <c r="K94" s="91" t="str">
        <f t="shared" si="0"/>
        <v/>
      </c>
    </row>
    <row r="95" spans="2:11" ht="15" customHeight="1" x14ac:dyDescent="0.25">
      <c r="B95" s="55">
        <v>88</v>
      </c>
      <c r="C95" s="40"/>
      <c r="D95" s="1"/>
      <c r="E95" s="1"/>
      <c r="F95" s="26"/>
      <c r="G95" s="1"/>
      <c r="H95" s="1"/>
      <c r="I95"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95" s="35" t="str">
        <f>(IF(Table1[[#This Row],[Category
Refer to Summary tab for category descriptions]]="ATM Withdrawal",J94-0,IF(Table1[[#This Row],[Category
Refer to Summary tab for category descriptions]]="Exchange",(J94-0),IF(Table1[[#This Row],[Category
Refer to Summary tab for category descriptions]]="","",(J94-Table1[[#This Row],[Transaction amount 
(in U.S. Dollars)]])))))</f>
        <v/>
      </c>
      <c r="K95" s="91" t="str">
        <f t="shared" si="0"/>
        <v/>
      </c>
    </row>
    <row r="96" spans="2:11" ht="15" customHeight="1" x14ac:dyDescent="0.25">
      <c r="B96" s="55">
        <v>89</v>
      </c>
      <c r="C96" s="40"/>
      <c r="D96" s="1"/>
      <c r="E96" s="1"/>
      <c r="F96" s="26"/>
      <c r="G96" s="1"/>
      <c r="H96" s="1"/>
      <c r="I96"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96" s="35" t="str">
        <f>(IF(Table1[[#This Row],[Category
Refer to Summary tab for category descriptions]]="ATM Withdrawal",J95-0,IF(Table1[[#This Row],[Category
Refer to Summary tab for category descriptions]]="Exchange",(J95-0),IF(Table1[[#This Row],[Category
Refer to Summary tab for category descriptions]]="","",(J95-Table1[[#This Row],[Transaction amount 
(in U.S. Dollars)]])))))</f>
        <v/>
      </c>
      <c r="K96" s="91" t="str">
        <f t="shared" si="0"/>
        <v/>
      </c>
    </row>
    <row r="97" spans="2:11" ht="15" customHeight="1" x14ac:dyDescent="0.25">
      <c r="B97" s="55">
        <v>90</v>
      </c>
      <c r="C97" s="40"/>
      <c r="D97" s="1"/>
      <c r="E97" s="1"/>
      <c r="F97" s="26"/>
      <c r="G97" s="1"/>
      <c r="H97" s="1"/>
      <c r="I97"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97" s="35" t="str">
        <f>(IF(Table1[[#This Row],[Category
Refer to Summary tab for category descriptions]]="ATM Withdrawal",J96-0,IF(Table1[[#This Row],[Category
Refer to Summary tab for category descriptions]]="Exchange",(J96-0),IF(Table1[[#This Row],[Category
Refer to Summary tab for category descriptions]]="","",(J96-Table1[[#This Row],[Transaction amount 
(in U.S. Dollars)]])))))</f>
        <v/>
      </c>
      <c r="K97" s="91" t="str">
        <f t="shared" si="0"/>
        <v/>
      </c>
    </row>
    <row r="98" spans="2:11" ht="15" customHeight="1" x14ac:dyDescent="0.25">
      <c r="B98" s="55">
        <v>91</v>
      </c>
      <c r="C98" s="40"/>
      <c r="D98" s="1"/>
      <c r="E98" s="1"/>
      <c r="F98" s="26"/>
      <c r="G98" s="1"/>
      <c r="H98" s="1"/>
      <c r="I98"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98" s="35" t="str">
        <f>(IF(Table1[[#This Row],[Category
Refer to Summary tab for category descriptions]]="ATM Withdrawal",J97-0,IF(Table1[[#This Row],[Category
Refer to Summary tab for category descriptions]]="Exchange",(J97-0),IF(Table1[[#This Row],[Category
Refer to Summary tab for category descriptions]]="","",(J97-Table1[[#This Row],[Transaction amount 
(in U.S. Dollars)]])))))</f>
        <v/>
      </c>
      <c r="K98" s="91" t="str">
        <f t="shared" si="0"/>
        <v/>
      </c>
    </row>
    <row r="99" spans="2:11" ht="15" customHeight="1" x14ac:dyDescent="0.25">
      <c r="B99" s="55">
        <v>92</v>
      </c>
      <c r="C99" s="40"/>
      <c r="D99" s="1"/>
      <c r="E99" s="1"/>
      <c r="F99" s="26"/>
      <c r="G99" s="1"/>
      <c r="H99" s="1"/>
      <c r="I99"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99" s="35" t="str">
        <f>(IF(Table1[[#This Row],[Category
Refer to Summary tab for category descriptions]]="ATM Withdrawal",J98-0,IF(Table1[[#This Row],[Category
Refer to Summary tab for category descriptions]]="Exchange",(J98-0),IF(Table1[[#This Row],[Category
Refer to Summary tab for category descriptions]]="","",(J98-Table1[[#This Row],[Transaction amount 
(in U.S. Dollars)]])))))</f>
        <v/>
      </c>
      <c r="K99" s="91" t="str">
        <f t="shared" ref="K99:K104" si="1">IF(G99="Local Currency",F99,IF(G99="US Dollars",F99*H99,""))</f>
        <v/>
      </c>
    </row>
    <row r="100" spans="2:11" ht="15" customHeight="1" x14ac:dyDescent="0.25">
      <c r="B100" s="55">
        <v>93</v>
      </c>
      <c r="C100" s="40"/>
      <c r="D100" s="1"/>
      <c r="E100" s="1"/>
      <c r="F100" s="26"/>
      <c r="G100" s="1"/>
      <c r="H100" s="1"/>
      <c r="I100"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100" s="35" t="str">
        <f>(IF(Table1[[#This Row],[Category
Refer to Summary tab for category descriptions]]="ATM Withdrawal",J99-0,IF(Table1[[#This Row],[Category
Refer to Summary tab for category descriptions]]="Exchange",(J99-0),IF(Table1[[#This Row],[Category
Refer to Summary tab for category descriptions]]="","",(J99-Table1[[#This Row],[Transaction amount 
(in U.S. Dollars)]])))))</f>
        <v/>
      </c>
      <c r="K100" s="91" t="str">
        <f t="shared" si="1"/>
        <v/>
      </c>
    </row>
    <row r="101" spans="2:11" ht="15" customHeight="1" x14ac:dyDescent="0.25">
      <c r="B101" s="55">
        <v>94</v>
      </c>
      <c r="C101" s="40"/>
      <c r="D101" s="1"/>
      <c r="E101" s="1"/>
      <c r="F101" s="26"/>
      <c r="G101" s="1"/>
      <c r="H101" s="1"/>
      <c r="I101"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101" s="35" t="str">
        <f>(IF(Table1[[#This Row],[Category
Refer to Summary tab for category descriptions]]="ATM Withdrawal",J100-0,IF(Table1[[#This Row],[Category
Refer to Summary tab for category descriptions]]="Exchange",(J100-0),IF(Table1[[#This Row],[Category
Refer to Summary tab for category descriptions]]="","",(J100-Table1[[#This Row],[Transaction amount 
(in U.S. Dollars)]])))))</f>
        <v/>
      </c>
      <c r="K101" s="91" t="str">
        <f t="shared" si="1"/>
        <v/>
      </c>
    </row>
    <row r="102" spans="2:11" ht="15" customHeight="1" x14ac:dyDescent="0.25">
      <c r="B102" s="55">
        <v>95</v>
      </c>
      <c r="C102" s="40"/>
      <c r="D102" s="1"/>
      <c r="E102" s="1"/>
      <c r="F102" s="26"/>
      <c r="G102" s="1"/>
      <c r="H102" s="1"/>
      <c r="I102"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102" s="35" t="str">
        <f>(IF(Table1[[#This Row],[Category
Refer to Summary tab for category descriptions]]="ATM Withdrawal",J101-0,IF(Table1[[#This Row],[Category
Refer to Summary tab for category descriptions]]="Exchange",(J101-0),IF(Table1[[#This Row],[Category
Refer to Summary tab for category descriptions]]="","",(J101-Table1[[#This Row],[Transaction amount 
(in U.S. Dollars)]])))))</f>
        <v/>
      </c>
      <c r="K102" s="91" t="str">
        <f t="shared" si="1"/>
        <v/>
      </c>
    </row>
    <row r="103" spans="2:11" ht="15" customHeight="1" x14ac:dyDescent="0.25">
      <c r="B103" s="55">
        <v>96</v>
      </c>
      <c r="C103" s="40"/>
      <c r="D103" s="1"/>
      <c r="E103" s="1"/>
      <c r="F103" s="26"/>
      <c r="G103" s="1"/>
      <c r="H103" s="1"/>
      <c r="I103"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103" s="35" t="str">
        <f>(IF(Table1[[#This Row],[Category
Refer to Summary tab for category descriptions]]="ATM Withdrawal",J102-0,IF(Table1[[#This Row],[Category
Refer to Summary tab for category descriptions]]="Exchange",(J102-0),IF(Table1[[#This Row],[Category
Refer to Summary tab for category descriptions]]="","",(J102-Table1[[#This Row],[Transaction amount 
(in U.S. Dollars)]])))))</f>
        <v/>
      </c>
      <c r="K103" s="91" t="str">
        <f t="shared" si="1"/>
        <v/>
      </c>
    </row>
    <row r="104" spans="2:11" ht="15" customHeight="1" x14ac:dyDescent="0.25">
      <c r="B104" s="55">
        <v>97</v>
      </c>
      <c r="C104" s="40"/>
      <c r="D104" s="1"/>
      <c r="E104" s="1"/>
      <c r="F104" s="26"/>
      <c r="G104" s="1"/>
      <c r="H104" s="1"/>
      <c r="I104"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104" s="35" t="str">
        <f>(IF(Table1[[#This Row],[Category
Refer to Summary tab for category descriptions]]="ATM Withdrawal",J103-0,IF(Table1[[#This Row],[Category
Refer to Summary tab for category descriptions]]="Exchange",(J103-0),IF(Table1[[#This Row],[Category
Refer to Summary tab for category descriptions]]="","",(J103-Table1[[#This Row],[Transaction amount 
(in U.S. Dollars)]])))))</f>
        <v/>
      </c>
      <c r="K104" s="91" t="str">
        <f t="shared" si="1"/>
        <v/>
      </c>
    </row>
    <row r="105" spans="2:11" ht="15" customHeight="1" x14ac:dyDescent="0.25">
      <c r="B105" s="55">
        <v>98</v>
      </c>
      <c r="C105" s="40"/>
      <c r="D105" s="1"/>
      <c r="E105" s="1"/>
      <c r="F105" s="26"/>
      <c r="G105" s="1"/>
      <c r="H105" s="1"/>
      <c r="I105"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105" s="35" t="str">
        <f>(IF(Table1[[#This Row],[Category
Refer to Summary tab for category descriptions]]="ATM Withdrawal",J104-0,IF(Table1[[#This Row],[Category
Refer to Summary tab for category descriptions]]="Exchange",(J104-0),IF(Table1[[#This Row],[Category
Refer to Summary tab for category descriptions]]="","",(J104-Table1[[#This Row],[Transaction amount 
(in U.S. Dollars)]])))))</f>
        <v/>
      </c>
      <c r="K105" s="91" t="str">
        <f t="shared" ref="K105:K107" si="2">IF(G105="Local Currency",F105,IF(G105="US Dollars",F105*H105,""))</f>
        <v/>
      </c>
    </row>
    <row r="106" spans="2:11" ht="15" customHeight="1" x14ac:dyDescent="0.25">
      <c r="B106" s="55">
        <v>99</v>
      </c>
      <c r="C106" s="40"/>
      <c r="D106" s="1"/>
      <c r="E106" s="1"/>
      <c r="F106" s="26"/>
      <c r="G106" s="1"/>
      <c r="H106" s="1"/>
      <c r="I106"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106" s="35" t="str">
        <f>(IF(Table1[[#This Row],[Category
Refer to Summary tab for category descriptions]]="ATM Withdrawal",J105-0,IF(Table1[[#This Row],[Category
Refer to Summary tab for category descriptions]]="Exchange",(J105-0),IF(Table1[[#This Row],[Category
Refer to Summary tab for category descriptions]]="","",(J105-Table1[[#This Row],[Transaction amount 
(in U.S. Dollars)]])))))</f>
        <v/>
      </c>
      <c r="K106" s="91" t="str">
        <f t="shared" si="2"/>
        <v/>
      </c>
    </row>
    <row r="107" spans="2:11" ht="15" customHeight="1" x14ac:dyDescent="0.25">
      <c r="B107" s="90">
        <v>100</v>
      </c>
      <c r="C107" s="44"/>
      <c r="D107" s="45"/>
      <c r="E107" s="45"/>
      <c r="F107" s="46"/>
      <c r="G107" s="45"/>
      <c r="H107" s="45"/>
      <c r="I107" s="37" t="str">
        <f>IF(Table1[[#This Row],[Currency  for transaction
Select "Local Currency" or "U.S. Dollars"]]="Local Currency",Table1[[#This Row],[Transaction amount
Numbers and decimals only]]/Table1[[#This Row],[Exchange rate
Select from list and use "1" for transactions in U.S. dollars.]],IF(Table1[[#This Row],[Currency  for transaction
Select "Local Currency" or "U.S. Dollars"]]="U.S. Dollars",Table1[[#This Row],[Transaction amount
Numbers and decimals only]],""))</f>
        <v/>
      </c>
      <c r="J107" s="47" t="str">
        <f>(IF(Table1[[#This Row],[Category
Refer to Summary tab for category descriptions]]="ATM Withdrawal",J106-0,IF(Table1[[#This Row],[Category
Refer to Summary tab for category descriptions]]="Exchange",(J106-0),IF(Table1[[#This Row],[Category
Refer to Summary tab for category descriptions]]="","",(J106-Table1[[#This Row],[Transaction amount 
(in U.S. Dollars)]])))))</f>
        <v/>
      </c>
      <c r="K107" s="91" t="str">
        <f t="shared" si="2"/>
        <v/>
      </c>
    </row>
  </sheetData>
  <sheetProtection password="CC31" sheet="1" objects="1" scenarios="1" selectLockedCells="1" sort="0" autoFilter="0"/>
  <mergeCells count="1">
    <mergeCell ref="E2:J5"/>
  </mergeCells>
  <conditionalFormatting sqref="C8:H107">
    <cfRule type="expression" dxfId="16" priority="5">
      <formula>MOD(ROW(),2)=1</formula>
    </cfRule>
  </conditionalFormatting>
  <conditionalFormatting sqref="B8:B107 I8:K107">
    <cfRule type="expression" dxfId="15" priority="3">
      <formula>MOD(ROW(),2)=1</formula>
    </cfRule>
  </conditionalFormatting>
  <dataValidations count="2">
    <dataValidation type="list" allowBlank="1" showInputMessage="1" showErrorMessage="1" sqref="D8:D107">
      <formula1>"ATM Withdrawal,Exchange,Bank Fees,Local Transportation,Accommodations,Meals,Team Leader Admin,Cultural Activities,Emergency Fund"</formula1>
    </dataValidation>
    <dataValidation type="list" allowBlank="1" showInputMessage="1" showErrorMessage="1" sqref="G8:G107">
      <formula1>"Local Currency,U.S. Dollars"</formula1>
    </dataValidation>
  </dataValidations>
  <pageMargins left="0.25" right="0.25" top="0.25" bottom="0.25" header="0.3" footer="0.3"/>
  <pageSetup scale="68" fitToHeight="0" orientation="landscape" r:id="rId1"/>
  <ignoredErrors>
    <ignoredError sqref="K8:K67 J8:J67 J68:J107" calculatedColumn="1"/>
  </ignoredErrors>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Summary!$C$14:$C$17</xm:f>
          </x14:formula1>
          <xm:sqref>H8:H107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13"/>
  <sheetViews>
    <sheetView workbookViewId="0">
      <selection activeCell="I16" sqref="I16"/>
    </sheetView>
  </sheetViews>
  <sheetFormatPr defaultRowHeight="15" x14ac:dyDescent="0.25"/>
  <cols>
    <col min="1" max="1" width="2.140625" style="92" customWidth="1"/>
    <col min="2" max="2" width="8.5703125" style="92" customWidth="1"/>
    <col min="3" max="3" width="9.7109375" style="92" customWidth="1"/>
    <col min="4" max="4" width="15.28515625" style="92" customWidth="1"/>
    <col min="5" max="5" width="47.140625" style="92" customWidth="1"/>
    <col min="6" max="6" width="16.5703125" style="92" customWidth="1"/>
    <col min="7" max="7" width="2.140625" style="92" customWidth="1"/>
    <col min="8" max="16384" width="9.140625" style="92"/>
  </cols>
  <sheetData>
    <row r="1" spans="2:6" ht="20.45" customHeight="1" x14ac:dyDescent="0.3">
      <c r="B1" s="206" t="s">
        <v>52</v>
      </c>
      <c r="C1" s="206"/>
      <c r="D1" s="206"/>
      <c r="E1" s="206"/>
      <c r="F1" s="206"/>
    </row>
    <row r="2" spans="2:6" ht="15" customHeight="1" thickBot="1" x14ac:dyDescent="0.3">
      <c r="B2" s="216" t="s">
        <v>53</v>
      </c>
      <c r="C2" s="216"/>
      <c r="D2" s="216"/>
      <c r="E2" s="216"/>
      <c r="F2" s="216"/>
    </row>
    <row r="3" spans="2:6" ht="30" x14ac:dyDescent="0.25">
      <c r="B3" s="214" t="s">
        <v>44</v>
      </c>
      <c r="C3" s="215"/>
      <c r="D3" s="220" t="s">
        <v>51</v>
      </c>
      <c r="E3" s="221"/>
      <c r="F3" s="107" t="s">
        <v>54</v>
      </c>
    </row>
    <row r="4" spans="2:6" ht="30" customHeight="1" x14ac:dyDescent="0.25">
      <c r="B4" s="217" t="s">
        <v>12</v>
      </c>
      <c r="C4" s="218"/>
      <c r="D4" s="219" t="s">
        <v>50</v>
      </c>
      <c r="E4" s="219"/>
      <c r="F4" s="108"/>
    </row>
    <row r="5" spans="2:6" ht="15" customHeight="1" x14ac:dyDescent="0.25">
      <c r="B5" s="209" t="s">
        <v>24</v>
      </c>
      <c r="C5" s="210"/>
      <c r="D5" s="210" t="s">
        <v>25</v>
      </c>
      <c r="E5" s="210"/>
      <c r="F5" s="104"/>
    </row>
    <row r="6" spans="2:6" ht="15" customHeight="1" x14ac:dyDescent="0.25">
      <c r="B6" s="207" t="s">
        <v>22</v>
      </c>
      <c r="C6" s="208"/>
      <c r="D6" s="203" t="s">
        <v>49</v>
      </c>
      <c r="E6" s="203"/>
      <c r="F6" s="103"/>
    </row>
    <row r="7" spans="2:6" ht="15" customHeight="1" x14ac:dyDescent="0.25">
      <c r="B7" s="209" t="s">
        <v>23</v>
      </c>
      <c r="C7" s="210"/>
      <c r="D7" s="204" t="s">
        <v>3</v>
      </c>
      <c r="E7" s="204"/>
      <c r="F7" s="104"/>
    </row>
    <row r="8" spans="2:6" ht="15" customHeight="1" x14ac:dyDescent="0.25">
      <c r="B8" s="207" t="s">
        <v>13</v>
      </c>
      <c r="C8" s="208"/>
      <c r="D8" s="203" t="s">
        <v>48</v>
      </c>
      <c r="E8" s="203"/>
      <c r="F8" s="103"/>
    </row>
    <row r="9" spans="2:6" ht="15" customHeight="1" x14ac:dyDescent="0.25">
      <c r="B9" s="209" t="s">
        <v>5</v>
      </c>
      <c r="C9" s="210"/>
      <c r="D9" s="204" t="s">
        <v>26</v>
      </c>
      <c r="E9" s="204"/>
      <c r="F9" s="104"/>
    </row>
    <row r="10" spans="2:6" ht="30" customHeight="1" thickBot="1" x14ac:dyDescent="0.3">
      <c r="B10" s="211" t="s">
        <v>27</v>
      </c>
      <c r="C10" s="212"/>
      <c r="D10" s="205" t="s">
        <v>55</v>
      </c>
      <c r="E10" s="205"/>
      <c r="F10" s="109"/>
    </row>
    <row r="11" spans="2:6" ht="11.25" customHeight="1" x14ac:dyDescent="0.25">
      <c r="B11" s="213"/>
      <c r="C11" s="213"/>
      <c r="D11" s="213"/>
      <c r="E11" s="213"/>
      <c r="F11" s="213"/>
    </row>
    <row r="12" spans="2:6" ht="19.5" thickBot="1" x14ac:dyDescent="0.35">
      <c r="B12" s="206" t="s">
        <v>47</v>
      </c>
      <c r="C12" s="206"/>
      <c r="D12" s="206"/>
      <c r="E12" s="206"/>
      <c r="F12" s="206"/>
    </row>
    <row r="13" spans="2:6" ht="40.9" customHeight="1" x14ac:dyDescent="0.25">
      <c r="B13" s="93" t="s">
        <v>46</v>
      </c>
      <c r="C13" s="94" t="s">
        <v>45</v>
      </c>
      <c r="D13" s="94" t="s">
        <v>44</v>
      </c>
      <c r="E13" s="94" t="s">
        <v>43</v>
      </c>
      <c r="F13" s="95" t="s">
        <v>74</v>
      </c>
    </row>
    <row r="14" spans="2:6" ht="15" customHeight="1" x14ac:dyDescent="0.25">
      <c r="B14" s="23">
        <v>1</v>
      </c>
      <c r="C14" s="1"/>
      <c r="D14" s="1"/>
      <c r="E14" s="1"/>
      <c r="F14" s="103"/>
    </row>
    <row r="15" spans="2:6" ht="15" customHeight="1" x14ac:dyDescent="0.25">
      <c r="B15" s="22">
        <v>2</v>
      </c>
      <c r="C15" s="24"/>
      <c r="D15" s="24"/>
      <c r="E15" s="24"/>
      <c r="F15" s="104"/>
    </row>
    <row r="16" spans="2:6" ht="15" customHeight="1" x14ac:dyDescent="0.25">
      <c r="B16" s="23">
        <v>3</v>
      </c>
      <c r="C16" s="1"/>
      <c r="D16" s="1"/>
      <c r="E16" s="1"/>
      <c r="F16" s="103"/>
    </row>
    <row r="17" spans="2:6" ht="15" customHeight="1" x14ac:dyDescent="0.25">
      <c r="B17" s="22">
        <v>4</v>
      </c>
      <c r="C17" s="24"/>
      <c r="D17" s="24"/>
      <c r="E17" s="24"/>
      <c r="F17" s="104"/>
    </row>
    <row r="18" spans="2:6" ht="15" customHeight="1" x14ac:dyDescent="0.25">
      <c r="B18" s="23">
        <v>5</v>
      </c>
      <c r="C18" s="1"/>
      <c r="D18" s="1"/>
      <c r="E18" s="1"/>
      <c r="F18" s="103"/>
    </row>
    <row r="19" spans="2:6" ht="15" customHeight="1" x14ac:dyDescent="0.25">
      <c r="B19" s="22">
        <v>6</v>
      </c>
      <c r="C19" s="24"/>
      <c r="D19" s="24"/>
      <c r="E19" s="24"/>
      <c r="F19" s="104"/>
    </row>
    <row r="20" spans="2:6" ht="15" customHeight="1" x14ac:dyDescent="0.25">
      <c r="B20" s="23">
        <v>7</v>
      </c>
      <c r="C20" s="1"/>
      <c r="D20" s="1"/>
      <c r="E20" s="1"/>
      <c r="F20" s="103"/>
    </row>
    <row r="21" spans="2:6" ht="15" customHeight="1" x14ac:dyDescent="0.25">
      <c r="B21" s="22">
        <v>8</v>
      </c>
      <c r="C21" s="24"/>
      <c r="D21" s="24"/>
      <c r="E21" s="24"/>
      <c r="F21" s="104"/>
    </row>
    <row r="22" spans="2:6" ht="15" customHeight="1" x14ac:dyDescent="0.25">
      <c r="B22" s="23">
        <v>9</v>
      </c>
      <c r="C22" s="1"/>
      <c r="D22" s="1"/>
      <c r="E22" s="1"/>
      <c r="F22" s="103"/>
    </row>
    <row r="23" spans="2:6" ht="15" customHeight="1" x14ac:dyDescent="0.25">
      <c r="B23" s="22">
        <v>10</v>
      </c>
      <c r="C23" s="24"/>
      <c r="D23" s="24"/>
      <c r="E23" s="24"/>
      <c r="F23" s="104"/>
    </row>
    <row r="24" spans="2:6" ht="15" customHeight="1" x14ac:dyDescent="0.25">
      <c r="B24" s="23">
        <v>11</v>
      </c>
      <c r="C24" s="1"/>
      <c r="D24" s="1"/>
      <c r="E24" s="1"/>
      <c r="F24" s="103"/>
    </row>
    <row r="25" spans="2:6" ht="15" customHeight="1" x14ac:dyDescent="0.25">
      <c r="B25" s="22">
        <v>12</v>
      </c>
      <c r="C25" s="24"/>
      <c r="D25" s="24"/>
      <c r="E25" s="24"/>
      <c r="F25" s="104"/>
    </row>
    <row r="26" spans="2:6" ht="15" customHeight="1" x14ac:dyDescent="0.25">
      <c r="B26" s="23">
        <v>13</v>
      </c>
      <c r="C26" s="1"/>
      <c r="D26" s="1"/>
      <c r="E26" s="1"/>
      <c r="F26" s="103"/>
    </row>
    <row r="27" spans="2:6" ht="15" customHeight="1" x14ac:dyDescent="0.25">
      <c r="B27" s="22">
        <v>14</v>
      </c>
      <c r="C27" s="24"/>
      <c r="D27" s="24"/>
      <c r="E27" s="24"/>
      <c r="F27" s="104"/>
    </row>
    <row r="28" spans="2:6" ht="15" customHeight="1" x14ac:dyDescent="0.25">
      <c r="B28" s="23">
        <v>15</v>
      </c>
      <c r="C28" s="1"/>
      <c r="D28" s="1"/>
      <c r="E28" s="1"/>
      <c r="F28" s="103"/>
    </row>
    <row r="29" spans="2:6" ht="15" customHeight="1" x14ac:dyDescent="0.25">
      <c r="B29" s="22">
        <v>16</v>
      </c>
      <c r="C29" s="24"/>
      <c r="D29" s="24"/>
      <c r="E29" s="24"/>
      <c r="F29" s="104"/>
    </row>
    <row r="30" spans="2:6" ht="15" customHeight="1" x14ac:dyDescent="0.25">
      <c r="B30" s="23">
        <v>17</v>
      </c>
      <c r="C30" s="1"/>
      <c r="D30" s="1"/>
      <c r="E30" s="1"/>
      <c r="F30" s="103"/>
    </row>
    <row r="31" spans="2:6" ht="15" customHeight="1" x14ac:dyDescent="0.25">
      <c r="B31" s="22">
        <v>18</v>
      </c>
      <c r="C31" s="24"/>
      <c r="D31" s="24"/>
      <c r="E31" s="24"/>
      <c r="F31" s="104"/>
    </row>
    <row r="32" spans="2:6" ht="15" customHeight="1" x14ac:dyDescent="0.25">
      <c r="B32" s="23">
        <v>19</v>
      </c>
      <c r="C32" s="1"/>
      <c r="D32" s="1"/>
      <c r="E32" s="1"/>
      <c r="F32" s="103"/>
    </row>
    <row r="33" spans="2:6" ht="15" customHeight="1" x14ac:dyDescent="0.25">
      <c r="B33" s="22">
        <v>20</v>
      </c>
      <c r="C33" s="24"/>
      <c r="D33" s="24"/>
      <c r="E33" s="24"/>
      <c r="F33" s="104"/>
    </row>
    <row r="34" spans="2:6" ht="15" customHeight="1" x14ac:dyDescent="0.25">
      <c r="B34" s="23">
        <v>21</v>
      </c>
      <c r="C34" s="1"/>
      <c r="D34" s="1"/>
      <c r="E34" s="1"/>
      <c r="F34" s="103"/>
    </row>
    <row r="35" spans="2:6" ht="15" customHeight="1" x14ac:dyDescent="0.25">
      <c r="B35" s="22">
        <v>22</v>
      </c>
      <c r="C35" s="24"/>
      <c r="D35" s="24"/>
      <c r="E35" s="24"/>
      <c r="F35" s="104"/>
    </row>
    <row r="36" spans="2:6" ht="15" customHeight="1" x14ac:dyDescent="0.25">
      <c r="B36" s="23">
        <v>23</v>
      </c>
      <c r="C36" s="1"/>
      <c r="D36" s="1"/>
      <c r="E36" s="1"/>
      <c r="F36" s="103"/>
    </row>
    <row r="37" spans="2:6" ht="15" customHeight="1" x14ac:dyDescent="0.25">
      <c r="B37" s="22">
        <v>24</v>
      </c>
      <c r="C37" s="24"/>
      <c r="D37" s="24"/>
      <c r="E37" s="24"/>
      <c r="F37" s="104"/>
    </row>
    <row r="38" spans="2:6" ht="15" customHeight="1" x14ac:dyDescent="0.25">
      <c r="B38" s="23">
        <v>25</v>
      </c>
      <c r="C38" s="1"/>
      <c r="D38" s="1"/>
      <c r="E38" s="1"/>
      <c r="F38" s="103"/>
    </row>
    <row r="39" spans="2:6" ht="15" customHeight="1" x14ac:dyDescent="0.25">
      <c r="B39" s="22">
        <v>26</v>
      </c>
      <c r="C39" s="24"/>
      <c r="D39" s="24"/>
      <c r="E39" s="24"/>
      <c r="F39" s="104"/>
    </row>
    <row r="40" spans="2:6" ht="15" customHeight="1" x14ac:dyDescent="0.25">
      <c r="B40" s="23">
        <v>27</v>
      </c>
      <c r="C40" s="1"/>
      <c r="D40" s="1"/>
      <c r="E40" s="1"/>
      <c r="F40" s="103"/>
    </row>
    <row r="41" spans="2:6" ht="15" customHeight="1" x14ac:dyDescent="0.25">
      <c r="B41" s="22">
        <v>28</v>
      </c>
      <c r="C41" s="24"/>
      <c r="D41" s="24"/>
      <c r="E41" s="24"/>
      <c r="F41" s="104"/>
    </row>
    <row r="42" spans="2:6" ht="15" customHeight="1" x14ac:dyDescent="0.25">
      <c r="B42" s="23">
        <v>29</v>
      </c>
      <c r="C42" s="1"/>
      <c r="D42" s="1"/>
      <c r="E42" s="1"/>
      <c r="F42" s="103"/>
    </row>
    <row r="43" spans="2:6" ht="15" customHeight="1" x14ac:dyDescent="0.25">
      <c r="B43" s="22">
        <v>30</v>
      </c>
      <c r="C43" s="24"/>
      <c r="D43" s="24"/>
      <c r="E43" s="24"/>
      <c r="F43" s="104"/>
    </row>
    <row r="44" spans="2:6" ht="15" customHeight="1" x14ac:dyDescent="0.25">
      <c r="B44" s="23">
        <v>31</v>
      </c>
      <c r="C44" s="1"/>
      <c r="D44" s="1"/>
      <c r="E44" s="1"/>
      <c r="F44" s="103"/>
    </row>
    <row r="45" spans="2:6" ht="15" customHeight="1" x14ac:dyDescent="0.25">
      <c r="B45" s="22">
        <v>32</v>
      </c>
      <c r="C45" s="24"/>
      <c r="D45" s="24"/>
      <c r="E45" s="24"/>
      <c r="F45" s="104"/>
    </row>
    <row r="46" spans="2:6" ht="15" customHeight="1" x14ac:dyDescent="0.25">
      <c r="B46" s="23">
        <v>33</v>
      </c>
      <c r="C46" s="1"/>
      <c r="D46" s="1"/>
      <c r="E46" s="1"/>
      <c r="F46" s="103"/>
    </row>
    <row r="47" spans="2:6" ht="15" customHeight="1" x14ac:dyDescent="0.25">
      <c r="B47" s="22">
        <v>34</v>
      </c>
      <c r="C47" s="24"/>
      <c r="D47" s="24"/>
      <c r="E47" s="24"/>
      <c r="F47" s="104"/>
    </row>
    <row r="48" spans="2:6" ht="15" customHeight="1" x14ac:dyDescent="0.25">
      <c r="B48" s="23">
        <v>35</v>
      </c>
      <c r="C48" s="1"/>
      <c r="D48" s="1"/>
      <c r="E48" s="1"/>
      <c r="F48" s="103"/>
    </row>
    <row r="49" spans="2:6" ht="15" customHeight="1" x14ac:dyDescent="0.25">
      <c r="B49" s="22">
        <v>36</v>
      </c>
      <c r="C49" s="24"/>
      <c r="D49" s="24"/>
      <c r="E49" s="24"/>
      <c r="F49" s="104"/>
    </row>
    <row r="50" spans="2:6" ht="15" customHeight="1" x14ac:dyDescent="0.25">
      <c r="B50" s="23">
        <v>37</v>
      </c>
      <c r="C50" s="1"/>
      <c r="D50" s="1"/>
      <c r="E50" s="1"/>
      <c r="F50" s="103"/>
    </row>
    <row r="51" spans="2:6" ht="15" customHeight="1" x14ac:dyDescent="0.25">
      <c r="B51" s="22">
        <v>38</v>
      </c>
      <c r="C51" s="24"/>
      <c r="D51" s="24"/>
      <c r="E51" s="24"/>
      <c r="F51" s="104"/>
    </row>
    <row r="52" spans="2:6" ht="15" customHeight="1" x14ac:dyDescent="0.25">
      <c r="B52" s="23">
        <v>39</v>
      </c>
      <c r="C52" s="1"/>
      <c r="D52" s="1"/>
      <c r="E52" s="1"/>
      <c r="F52" s="103"/>
    </row>
    <row r="53" spans="2:6" ht="15" customHeight="1" x14ac:dyDescent="0.25">
      <c r="B53" s="22">
        <v>40</v>
      </c>
      <c r="C53" s="24"/>
      <c r="D53" s="24"/>
      <c r="E53" s="24"/>
      <c r="F53" s="104"/>
    </row>
    <row r="54" spans="2:6" ht="15" customHeight="1" x14ac:dyDescent="0.25">
      <c r="B54" s="23">
        <v>41</v>
      </c>
      <c r="C54" s="1"/>
      <c r="D54" s="1"/>
      <c r="E54" s="1"/>
      <c r="F54" s="103"/>
    </row>
    <row r="55" spans="2:6" ht="15" customHeight="1" x14ac:dyDescent="0.25">
      <c r="B55" s="22">
        <v>42</v>
      </c>
      <c r="C55" s="24"/>
      <c r="D55" s="24"/>
      <c r="E55" s="24"/>
      <c r="F55" s="104"/>
    </row>
    <row r="56" spans="2:6" ht="15" customHeight="1" x14ac:dyDescent="0.25">
      <c r="B56" s="23">
        <v>43</v>
      </c>
      <c r="C56" s="1"/>
      <c r="D56" s="1"/>
      <c r="E56" s="1"/>
      <c r="F56" s="103"/>
    </row>
    <row r="57" spans="2:6" ht="15" customHeight="1" x14ac:dyDescent="0.25">
      <c r="B57" s="22">
        <v>44</v>
      </c>
      <c r="C57" s="24"/>
      <c r="D57" s="24"/>
      <c r="E57" s="24"/>
      <c r="F57" s="104"/>
    </row>
    <row r="58" spans="2:6" ht="15" customHeight="1" x14ac:dyDescent="0.25">
      <c r="B58" s="23">
        <v>45</v>
      </c>
      <c r="C58" s="1"/>
      <c r="D58" s="1"/>
      <c r="E58" s="1"/>
      <c r="F58" s="103"/>
    </row>
    <row r="59" spans="2:6" ht="15" customHeight="1" x14ac:dyDescent="0.25">
      <c r="B59" s="22">
        <v>46</v>
      </c>
      <c r="C59" s="24"/>
      <c r="D59" s="24"/>
      <c r="E59" s="24"/>
      <c r="F59" s="104"/>
    </row>
    <row r="60" spans="2:6" ht="15" customHeight="1" x14ac:dyDescent="0.25">
      <c r="B60" s="23">
        <v>47</v>
      </c>
      <c r="C60" s="1"/>
      <c r="D60" s="1"/>
      <c r="E60" s="1"/>
      <c r="F60" s="103"/>
    </row>
    <row r="61" spans="2:6" ht="15" customHeight="1" x14ac:dyDescent="0.25">
      <c r="B61" s="22">
        <v>48</v>
      </c>
      <c r="C61" s="24"/>
      <c r="D61" s="24"/>
      <c r="E61" s="24"/>
      <c r="F61" s="104"/>
    </row>
    <row r="62" spans="2:6" ht="15" customHeight="1" x14ac:dyDescent="0.25">
      <c r="B62" s="23">
        <v>49</v>
      </c>
      <c r="C62" s="1"/>
      <c r="D62" s="1"/>
      <c r="E62" s="1"/>
      <c r="F62" s="103"/>
    </row>
    <row r="63" spans="2:6" ht="15" customHeight="1" x14ac:dyDescent="0.25">
      <c r="B63" s="22">
        <v>50</v>
      </c>
      <c r="C63" s="24"/>
      <c r="D63" s="24"/>
      <c r="E63" s="24"/>
      <c r="F63" s="104"/>
    </row>
    <row r="64" spans="2:6" ht="15" customHeight="1" x14ac:dyDescent="0.25">
      <c r="B64" s="23">
        <v>51</v>
      </c>
      <c r="C64" s="1"/>
      <c r="D64" s="1"/>
      <c r="E64" s="1"/>
      <c r="F64" s="103"/>
    </row>
    <row r="65" spans="2:6" ht="15" customHeight="1" x14ac:dyDescent="0.25">
      <c r="B65" s="22">
        <v>52</v>
      </c>
      <c r="C65" s="24"/>
      <c r="D65" s="24"/>
      <c r="E65" s="24"/>
      <c r="F65" s="104"/>
    </row>
    <row r="66" spans="2:6" ht="15" customHeight="1" x14ac:dyDescent="0.25">
      <c r="B66" s="23">
        <v>53</v>
      </c>
      <c r="C66" s="1"/>
      <c r="D66" s="1"/>
      <c r="E66" s="1"/>
      <c r="F66" s="103"/>
    </row>
    <row r="67" spans="2:6" ht="15" customHeight="1" x14ac:dyDescent="0.25">
      <c r="B67" s="22">
        <v>54</v>
      </c>
      <c r="C67" s="24"/>
      <c r="D67" s="24"/>
      <c r="E67" s="24"/>
      <c r="F67" s="104"/>
    </row>
    <row r="68" spans="2:6" ht="15" customHeight="1" x14ac:dyDescent="0.25">
      <c r="B68" s="23">
        <v>55</v>
      </c>
      <c r="C68" s="1"/>
      <c r="D68" s="1"/>
      <c r="E68" s="1"/>
      <c r="F68" s="103"/>
    </row>
    <row r="69" spans="2:6" ht="15" customHeight="1" x14ac:dyDescent="0.25">
      <c r="B69" s="22">
        <v>56</v>
      </c>
      <c r="C69" s="24"/>
      <c r="D69" s="24"/>
      <c r="E69" s="24"/>
      <c r="F69" s="104"/>
    </row>
    <row r="70" spans="2:6" ht="15" customHeight="1" x14ac:dyDescent="0.25">
      <c r="B70" s="23">
        <v>57</v>
      </c>
      <c r="C70" s="1"/>
      <c r="D70" s="1"/>
      <c r="E70" s="1"/>
      <c r="F70" s="103"/>
    </row>
    <row r="71" spans="2:6" ht="15" customHeight="1" x14ac:dyDescent="0.25">
      <c r="B71" s="22">
        <v>58</v>
      </c>
      <c r="C71" s="24"/>
      <c r="D71" s="24"/>
      <c r="E71" s="24"/>
      <c r="F71" s="104"/>
    </row>
    <row r="72" spans="2:6" ht="15" customHeight="1" x14ac:dyDescent="0.25">
      <c r="B72" s="23">
        <v>59</v>
      </c>
      <c r="C72" s="1"/>
      <c r="D72" s="1"/>
      <c r="E72" s="1"/>
      <c r="F72" s="103"/>
    </row>
    <row r="73" spans="2:6" ht="15" customHeight="1" x14ac:dyDescent="0.25">
      <c r="B73" s="96">
        <v>60</v>
      </c>
      <c r="C73" s="105"/>
      <c r="D73" s="105"/>
      <c r="E73" s="105"/>
      <c r="F73" s="106"/>
    </row>
    <row r="74" spans="2:6" ht="15" customHeight="1" x14ac:dyDescent="0.25">
      <c r="B74" s="23">
        <v>61</v>
      </c>
      <c r="C74" s="1"/>
      <c r="D74" s="1"/>
      <c r="E74" s="1"/>
      <c r="F74" s="103"/>
    </row>
    <row r="75" spans="2:6" ht="15" customHeight="1" x14ac:dyDescent="0.25">
      <c r="B75" s="22">
        <v>62</v>
      </c>
      <c r="C75" s="24"/>
      <c r="D75" s="24"/>
      <c r="E75" s="24"/>
      <c r="F75" s="104"/>
    </row>
    <row r="76" spans="2:6" ht="15" customHeight="1" x14ac:dyDescent="0.25">
      <c r="B76" s="23">
        <v>63</v>
      </c>
      <c r="C76" s="1"/>
      <c r="D76" s="1"/>
      <c r="E76" s="1"/>
      <c r="F76" s="103"/>
    </row>
    <row r="77" spans="2:6" ht="15" customHeight="1" x14ac:dyDescent="0.25">
      <c r="B77" s="22">
        <v>64</v>
      </c>
      <c r="C77" s="24"/>
      <c r="D77" s="24"/>
      <c r="E77" s="24"/>
      <c r="F77" s="104"/>
    </row>
    <row r="78" spans="2:6" ht="15" customHeight="1" x14ac:dyDescent="0.25">
      <c r="B78" s="23">
        <v>65</v>
      </c>
      <c r="C78" s="1"/>
      <c r="D78" s="1"/>
      <c r="E78" s="1"/>
      <c r="F78" s="103"/>
    </row>
    <row r="79" spans="2:6" ht="15" customHeight="1" x14ac:dyDescent="0.25">
      <c r="B79" s="22">
        <v>66</v>
      </c>
      <c r="C79" s="24"/>
      <c r="D79" s="24"/>
      <c r="E79" s="24"/>
      <c r="F79" s="104"/>
    </row>
    <row r="80" spans="2:6" ht="15" customHeight="1" x14ac:dyDescent="0.25">
      <c r="B80" s="23">
        <v>67</v>
      </c>
      <c r="C80" s="1"/>
      <c r="D80" s="1"/>
      <c r="E80" s="1"/>
      <c r="F80" s="103"/>
    </row>
    <row r="81" spans="2:6" ht="15" customHeight="1" x14ac:dyDescent="0.25">
      <c r="B81" s="22">
        <v>68</v>
      </c>
      <c r="C81" s="24"/>
      <c r="D81" s="24"/>
      <c r="E81" s="24"/>
      <c r="F81" s="104"/>
    </row>
    <row r="82" spans="2:6" ht="15" customHeight="1" x14ac:dyDescent="0.25">
      <c r="B82" s="23">
        <v>69</v>
      </c>
      <c r="C82" s="1"/>
      <c r="D82" s="1"/>
      <c r="E82" s="1"/>
      <c r="F82" s="103"/>
    </row>
    <row r="83" spans="2:6" ht="15" customHeight="1" x14ac:dyDescent="0.25">
      <c r="B83" s="22">
        <v>70</v>
      </c>
      <c r="C83" s="24"/>
      <c r="D83" s="24"/>
      <c r="E83" s="24"/>
      <c r="F83" s="104"/>
    </row>
    <row r="84" spans="2:6" ht="15" customHeight="1" x14ac:dyDescent="0.25">
      <c r="B84" s="23">
        <v>71</v>
      </c>
      <c r="C84" s="1"/>
      <c r="D84" s="1"/>
      <c r="E84" s="1"/>
      <c r="F84" s="103"/>
    </row>
    <row r="85" spans="2:6" ht="15" customHeight="1" x14ac:dyDescent="0.25">
      <c r="B85" s="22">
        <v>72</v>
      </c>
      <c r="C85" s="24"/>
      <c r="D85" s="24"/>
      <c r="E85" s="24"/>
      <c r="F85" s="104"/>
    </row>
    <row r="86" spans="2:6" ht="15" customHeight="1" x14ac:dyDescent="0.25">
      <c r="B86" s="23">
        <v>73</v>
      </c>
      <c r="C86" s="1"/>
      <c r="D86" s="1"/>
      <c r="E86" s="1"/>
      <c r="F86" s="103"/>
    </row>
    <row r="87" spans="2:6" ht="15" customHeight="1" x14ac:dyDescent="0.25">
      <c r="B87" s="22">
        <v>74</v>
      </c>
      <c r="C87" s="24"/>
      <c r="D87" s="24"/>
      <c r="E87" s="24"/>
      <c r="F87" s="104"/>
    </row>
    <row r="88" spans="2:6" ht="15" customHeight="1" x14ac:dyDescent="0.25">
      <c r="B88" s="23">
        <v>75</v>
      </c>
      <c r="C88" s="1"/>
      <c r="D88" s="1"/>
      <c r="E88" s="1"/>
      <c r="F88" s="103"/>
    </row>
    <row r="89" spans="2:6" ht="15" customHeight="1" x14ac:dyDescent="0.25">
      <c r="B89" s="22">
        <v>76</v>
      </c>
      <c r="C89" s="24"/>
      <c r="D89" s="24"/>
      <c r="E89" s="24"/>
      <c r="F89" s="104"/>
    </row>
    <row r="90" spans="2:6" ht="15" customHeight="1" x14ac:dyDescent="0.25">
      <c r="B90" s="23">
        <v>77</v>
      </c>
      <c r="C90" s="1"/>
      <c r="D90" s="1"/>
      <c r="E90" s="1"/>
      <c r="F90" s="103"/>
    </row>
    <row r="91" spans="2:6" ht="15" customHeight="1" x14ac:dyDescent="0.25">
      <c r="B91" s="22">
        <v>78</v>
      </c>
      <c r="C91" s="24"/>
      <c r="D91" s="24"/>
      <c r="E91" s="24"/>
      <c r="F91" s="104"/>
    </row>
    <row r="92" spans="2:6" ht="15" customHeight="1" x14ac:dyDescent="0.25">
      <c r="B92" s="23">
        <v>79</v>
      </c>
      <c r="C92" s="1"/>
      <c r="D92" s="1"/>
      <c r="E92" s="1"/>
      <c r="F92" s="103"/>
    </row>
    <row r="93" spans="2:6" ht="15" customHeight="1" x14ac:dyDescent="0.25">
      <c r="B93" s="22">
        <v>80</v>
      </c>
      <c r="C93" s="24"/>
      <c r="D93" s="24"/>
      <c r="E93" s="24"/>
      <c r="F93" s="104"/>
    </row>
    <row r="94" spans="2:6" ht="15" customHeight="1" x14ac:dyDescent="0.25">
      <c r="B94" s="23">
        <v>81</v>
      </c>
      <c r="C94" s="1"/>
      <c r="D94" s="1"/>
      <c r="E94" s="1"/>
      <c r="F94" s="103"/>
    </row>
    <row r="95" spans="2:6" ht="15" customHeight="1" x14ac:dyDescent="0.25">
      <c r="B95" s="22">
        <v>82</v>
      </c>
      <c r="C95" s="24"/>
      <c r="D95" s="24"/>
      <c r="E95" s="24"/>
      <c r="F95" s="104"/>
    </row>
    <row r="96" spans="2:6" ht="15" customHeight="1" x14ac:dyDescent="0.25">
      <c r="B96" s="23">
        <v>83</v>
      </c>
      <c r="C96" s="1"/>
      <c r="D96" s="1"/>
      <c r="E96" s="1"/>
      <c r="F96" s="103"/>
    </row>
    <row r="97" spans="2:6" ht="15" customHeight="1" x14ac:dyDescent="0.25">
      <c r="B97" s="22">
        <v>84</v>
      </c>
      <c r="C97" s="24"/>
      <c r="D97" s="24"/>
      <c r="E97" s="24"/>
      <c r="F97" s="104"/>
    </row>
    <row r="98" spans="2:6" ht="15" customHeight="1" x14ac:dyDescent="0.25">
      <c r="B98" s="23">
        <v>85</v>
      </c>
      <c r="C98" s="1"/>
      <c r="D98" s="1"/>
      <c r="E98" s="1"/>
      <c r="F98" s="103"/>
    </row>
    <row r="99" spans="2:6" ht="15" customHeight="1" x14ac:dyDescent="0.25">
      <c r="B99" s="22">
        <v>86</v>
      </c>
      <c r="C99" s="24"/>
      <c r="D99" s="24"/>
      <c r="E99" s="24"/>
      <c r="F99" s="104"/>
    </row>
    <row r="100" spans="2:6" ht="15" customHeight="1" x14ac:dyDescent="0.25">
      <c r="B100" s="23">
        <v>87</v>
      </c>
      <c r="C100" s="1"/>
      <c r="D100" s="1"/>
      <c r="E100" s="1"/>
      <c r="F100" s="103"/>
    </row>
    <row r="101" spans="2:6" ht="15" customHeight="1" x14ac:dyDescent="0.25">
      <c r="B101" s="22">
        <v>88</v>
      </c>
      <c r="C101" s="24"/>
      <c r="D101" s="24"/>
      <c r="E101" s="24"/>
      <c r="F101" s="104"/>
    </row>
    <row r="102" spans="2:6" ht="15" customHeight="1" x14ac:dyDescent="0.25">
      <c r="B102" s="23">
        <v>89</v>
      </c>
      <c r="C102" s="1"/>
      <c r="D102" s="1"/>
      <c r="E102" s="1"/>
      <c r="F102" s="103"/>
    </row>
    <row r="103" spans="2:6" ht="15" customHeight="1" x14ac:dyDescent="0.25">
      <c r="B103" s="22">
        <v>90</v>
      </c>
      <c r="C103" s="24"/>
      <c r="D103" s="24"/>
      <c r="E103" s="24"/>
      <c r="F103" s="104"/>
    </row>
    <row r="104" spans="2:6" ht="15" customHeight="1" x14ac:dyDescent="0.25">
      <c r="B104" s="23">
        <v>91</v>
      </c>
      <c r="C104" s="1"/>
      <c r="D104" s="1"/>
      <c r="E104" s="1"/>
      <c r="F104" s="103"/>
    </row>
    <row r="105" spans="2:6" ht="15" customHeight="1" x14ac:dyDescent="0.25">
      <c r="B105" s="22">
        <v>92</v>
      </c>
      <c r="C105" s="24"/>
      <c r="D105" s="24"/>
      <c r="E105" s="24"/>
      <c r="F105" s="104"/>
    </row>
    <row r="106" spans="2:6" ht="15" customHeight="1" x14ac:dyDescent="0.25">
      <c r="B106" s="23">
        <v>93</v>
      </c>
      <c r="C106" s="1"/>
      <c r="D106" s="1"/>
      <c r="E106" s="1"/>
      <c r="F106" s="103"/>
    </row>
    <row r="107" spans="2:6" ht="15" customHeight="1" x14ac:dyDescent="0.25">
      <c r="B107" s="22">
        <v>94</v>
      </c>
      <c r="C107" s="24"/>
      <c r="D107" s="24"/>
      <c r="E107" s="24"/>
      <c r="F107" s="104"/>
    </row>
    <row r="108" spans="2:6" ht="15" customHeight="1" x14ac:dyDescent="0.25">
      <c r="B108" s="23">
        <v>95</v>
      </c>
      <c r="C108" s="1"/>
      <c r="D108" s="1"/>
      <c r="E108" s="1"/>
      <c r="F108" s="103"/>
    </row>
    <row r="109" spans="2:6" ht="15" customHeight="1" x14ac:dyDescent="0.25">
      <c r="B109" s="22">
        <v>96</v>
      </c>
      <c r="C109" s="24"/>
      <c r="D109" s="24"/>
      <c r="E109" s="24"/>
      <c r="F109" s="104"/>
    </row>
    <row r="110" spans="2:6" ht="15" customHeight="1" x14ac:dyDescent="0.25">
      <c r="B110" s="23">
        <v>97</v>
      </c>
      <c r="C110" s="1"/>
      <c r="D110" s="1"/>
      <c r="E110" s="1"/>
      <c r="F110" s="103"/>
    </row>
    <row r="111" spans="2:6" ht="15" customHeight="1" x14ac:dyDescent="0.25">
      <c r="B111" s="22">
        <v>98</v>
      </c>
      <c r="C111" s="24"/>
      <c r="D111" s="24"/>
      <c r="E111" s="24"/>
      <c r="F111" s="104"/>
    </row>
    <row r="112" spans="2:6" ht="15" customHeight="1" x14ac:dyDescent="0.25">
      <c r="B112" s="23">
        <v>99</v>
      </c>
      <c r="C112" s="1"/>
      <c r="D112" s="1"/>
      <c r="E112" s="1"/>
      <c r="F112" s="103"/>
    </row>
    <row r="113" spans="2:6" ht="15" customHeight="1" x14ac:dyDescent="0.25">
      <c r="B113" s="22">
        <v>100</v>
      </c>
      <c r="C113" s="24"/>
      <c r="D113" s="24"/>
      <c r="E113" s="24"/>
      <c r="F113" s="104"/>
    </row>
  </sheetData>
  <sheetProtection password="CC31" sheet="1" objects="1" scenarios="1"/>
  <mergeCells count="20">
    <mergeCell ref="B1:F1"/>
    <mergeCell ref="B5:C5"/>
    <mergeCell ref="B6:C6"/>
    <mergeCell ref="B7:C7"/>
    <mergeCell ref="D5:E5"/>
    <mergeCell ref="D6:E6"/>
    <mergeCell ref="D7:E7"/>
    <mergeCell ref="B3:C3"/>
    <mergeCell ref="B2:F2"/>
    <mergeCell ref="B4:C4"/>
    <mergeCell ref="D4:E4"/>
    <mergeCell ref="D3:E3"/>
    <mergeCell ref="D8:E8"/>
    <mergeCell ref="D9:E9"/>
    <mergeCell ref="D10:E10"/>
    <mergeCell ref="B12:F12"/>
    <mergeCell ref="B8:C8"/>
    <mergeCell ref="B9:C9"/>
    <mergeCell ref="B10:C10"/>
    <mergeCell ref="B11:F11"/>
  </mergeCells>
  <pageMargins left="0.7" right="0.7" top="0.25" bottom="0.25" header="0.3" footer="0.3"/>
  <pageSetup scale="82"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FFB8C2A0B24B1438B14C07B1121973D" ma:contentTypeVersion="1" ma:contentTypeDescription="Create a new document." ma:contentTypeScope="" ma:versionID="92c5fb76a0b0ca4fc2515e9679f7266e">
  <xsd:schema xmlns:xsd="http://www.w3.org/2001/XMLSchema" xmlns:xs="http://www.w3.org/2001/XMLSchema" xmlns:p="http://schemas.microsoft.com/office/2006/metadata/properties" xmlns:ns2="http://schemas.microsoft.com/sharepoint/v4" targetNamespace="http://schemas.microsoft.com/office/2006/metadata/properties" ma:root="true" ma:fieldsID="c79c8594d4fa4c9fd200c91a62336472"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4A7C7D-18CE-4A74-A267-C2A4AA615838}">
  <ds:schemaRefs>
    <ds:schemaRef ds:uri="http://schemas.microsoft.com/sharepoint/v3/contenttype/forms"/>
  </ds:schemaRefs>
</ds:datastoreItem>
</file>

<file path=customXml/itemProps2.xml><?xml version="1.0" encoding="utf-8"?>
<ds:datastoreItem xmlns:ds="http://schemas.openxmlformats.org/officeDocument/2006/customXml" ds:itemID="{1D7BCE8E-F9D4-40FA-9CB0-15E10CED8E82}">
  <ds:schemaRefs>
    <ds:schemaRef ds:uri="http://schemas.microsoft.com/sharepoint/v4"/>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23F15F50-5FF9-4B14-94AD-A0A987E608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Instructions</vt:lpstr>
      <vt:lpstr>Summary</vt:lpstr>
      <vt:lpstr>Transactions</vt:lpstr>
      <vt:lpstr>Daily Spending Tracker</vt:lpstr>
      <vt:lpstr>'Daily Spending Tracker'!Print_Area</vt:lpstr>
      <vt:lpstr>Instructions!Print_Area</vt:lpstr>
      <vt:lpstr>Summary!Print_Area</vt:lpstr>
      <vt:lpstr>Transactions!Print_Area</vt:lpstr>
      <vt:lpstr>'Daily Spending Tracker'!Print_Titles</vt:lpstr>
      <vt:lpstr>Instructions!Print_Titles</vt:lpstr>
      <vt:lpstr>Transactions!Print_Titles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Matt Stewart</dc:creator>
  <cp:lastModifiedBy>Windows User</cp:lastModifiedBy>
  <cp:lastPrinted>2018-04-18T15:13:49Z</cp:lastPrinted>
  <dcterms:created xsi:type="dcterms:W3CDTF">2017-08-22T19:48:26Z</dcterms:created>
  <dcterms:modified xsi:type="dcterms:W3CDTF">2018-05-17T14:49:11Z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0x010100CFFB8C2A0B24B1438B14C07B1121973D</vt:lpwstr>
  </property>
</Properties>
</file>