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C:\Users\MStewart\Desktop\"/>
    </mc:Choice>
  </mc:AlternateContent>
  <xr:revisionPtr revIDLastSave="0" documentId="13_ncr:1_{293341EF-22C8-4120-8554-17FD731B65D9}" xr6:coauthVersionLast="36" xr6:coauthVersionMax="36" xr10:uidLastSave="{00000000-0000-0000-0000-000000000000}"/>
  <workbookProtection workbookPassword="CC59" lockStructure="1"/>
  <bookViews>
    <workbookView xWindow="0" yWindow="0" windowWidth="10692" windowHeight="8112" firstSheet="1" activeTab="1" xr2:uid="{00000000-000D-0000-FFFF-FFFF00000000}"/>
  </bookViews>
  <sheets>
    <sheet name="Instructions" sheetId="4" state="hidden" r:id="rId1"/>
    <sheet name="Summary" sheetId="1" r:id="rId2"/>
    <sheet name="Transactions" sheetId="2" r:id="rId3"/>
  </sheets>
  <definedNames>
    <definedName name="_xlnm.Print_Area" localSheetId="0">Instructions!$A$1:$C$119</definedName>
    <definedName name="_xlnm.Print_Area" localSheetId="1">Summary!$A$1:$I$35</definedName>
    <definedName name="_xlnm.Print_Area" localSheetId="2">Transactions!$A$1:$L$134</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N29" i="2" l="1"/>
  <c r="O29" i="2" s="1"/>
  <c r="P29" i="2" s="1"/>
  <c r="Q29" i="2" s="1"/>
  <c r="R29" i="2" s="1"/>
  <c r="N31" i="2"/>
  <c r="O31" i="2" s="1"/>
  <c r="P31" i="2" s="1"/>
  <c r="Q31" i="2" s="1"/>
  <c r="R31" i="2" s="1"/>
  <c r="N37" i="2"/>
  <c r="O37" i="2" s="1"/>
  <c r="P37" i="2" s="1"/>
  <c r="Q37" i="2" s="1"/>
  <c r="R37" i="2" s="1"/>
  <c r="N39" i="2"/>
  <c r="N45" i="2"/>
  <c r="O45" i="2" s="1"/>
  <c r="P45" i="2" s="1"/>
  <c r="Q45" i="2" s="1"/>
  <c r="R45" i="2" s="1"/>
  <c r="N47" i="2"/>
  <c r="O47" i="2" s="1"/>
  <c r="P47" i="2" s="1"/>
  <c r="Q47" i="2" s="1"/>
  <c r="R47" i="2" s="1"/>
  <c r="N53" i="2"/>
  <c r="O53" i="2" s="1"/>
  <c r="P53" i="2" s="1"/>
  <c r="Q53" i="2" s="1"/>
  <c r="R53" i="2" s="1"/>
  <c r="N55" i="2"/>
  <c r="N61" i="2"/>
  <c r="O61" i="2" s="1"/>
  <c r="P61" i="2" s="1"/>
  <c r="Q61" i="2" s="1"/>
  <c r="R61" i="2" s="1"/>
  <c r="N63" i="2"/>
  <c r="O63" i="2" s="1"/>
  <c r="P63" i="2" s="1"/>
  <c r="Q63" i="2" s="1"/>
  <c r="R63" i="2" s="1"/>
  <c r="N69" i="2"/>
  <c r="O69" i="2" s="1"/>
  <c r="P69" i="2" s="1"/>
  <c r="Q69" i="2" s="1"/>
  <c r="R69" i="2" s="1"/>
  <c r="N71" i="2"/>
  <c r="N77" i="2"/>
  <c r="O77" i="2" s="1"/>
  <c r="P77" i="2" s="1"/>
  <c r="Q77" i="2" s="1"/>
  <c r="R77" i="2" s="1"/>
  <c r="N79" i="2"/>
  <c r="O79" i="2" s="1"/>
  <c r="P79" i="2" s="1"/>
  <c r="Q79" i="2" s="1"/>
  <c r="R79" i="2" s="1"/>
  <c r="N85" i="2"/>
  <c r="O85" i="2" s="1"/>
  <c r="P85" i="2" s="1"/>
  <c r="Q85" i="2" s="1"/>
  <c r="R85" i="2" s="1"/>
  <c r="N87" i="2"/>
  <c r="N93" i="2"/>
  <c r="O93" i="2" s="1"/>
  <c r="P93" i="2" s="1"/>
  <c r="Q93" i="2" s="1"/>
  <c r="R93" i="2" s="1"/>
  <c r="N95" i="2"/>
  <c r="O95" i="2" s="1"/>
  <c r="P95" i="2" s="1"/>
  <c r="Q95" i="2" s="1"/>
  <c r="R95" i="2" s="1"/>
  <c r="N101" i="2"/>
  <c r="O101" i="2" s="1"/>
  <c r="P101" i="2" s="1"/>
  <c r="Q101" i="2" s="1"/>
  <c r="R101" i="2" s="1"/>
  <c r="N103" i="2"/>
  <c r="N109" i="2"/>
  <c r="O109" i="2" s="1"/>
  <c r="P109" i="2" s="1"/>
  <c r="Q109" i="2" s="1"/>
  <c r="R109" i="2" s="1"/>
  <c r="N111" i="2"/>
  <c r="O111" i="2" s="1"/>
  <c r="P111" i="2" s="1"/>
  <c r="Q111" i="2" s="1"/>
  <c r="R111" i="2" s="1"/>
  <c r="N117" i="2"/>
  <c r="O117" i="2" s="1"/>
  <c r="P117" i="2" s="1"/>
  <c r="Q117" i="2" s="1"/>
  <c r="R117" i="2" s="1"/>
  <c r="N119" i="2"/>
  <c r="N125" i="2"/>
  <c r="O125" i="2" s="1"/>
  <c r="P125" i="2" s="1"/>
  <c r="Q125" i="2" s="1"/>
  <c r="R125" i="2" s="1"/>
  <c r="N127" i="2"/>
  <c r="O127" i="2" s="1"/>
  <c r="P127" i="2" s="1"/>
  <c r="Q127" i="2" s="1"/>
  <c r="R127" i="2" s="1"/>
  <c r="N133" i="2"/>
  <c r="O133" i="2" s="1"/>
  <c r="P133" i="2" s="1"/>
  <c r="Q133" i="2" s="1"/>
  <c r="R133" i="2" s="1"/>
  <c r="O39" i="2"/>
  <c r="P39" i="2" s="1"/>
  <c r="Q39" i="2" s="1"/>
  <c r="R39" i="2" s="1"/>
  <c r="O55" i="2"/>
  <c r="P55" i="2" s="1"/>
  <c r="Q55" i="2" s="1"/>
  <c r="R55" i="2" s="1"/>
  <c r="O71" i="2"/>
  <c r="P71" i="2" s="1"/>
  <c r="Q71" i="2" s="1"/>
  <c r="R71" i="2" s="1"/>
  <c r="O87" i="2"/>
  <c r="P87" i="2" s="1"/>
  <c r="Q87" i="2" s="1"/>
  <c r="R87" i="2" s="1"/>
  <c r="O103" i="2"/>
  <c r="P103" i="2" s="1"/>
  <c r="Q103" i="2" s="1"/>
  <c r="R103" i="2" s="1"/>
  <c r="O119" i="2"/>
  <c r="P119" i="2" s="1"/>
  <c r="Q119" i="2" s="1"/>
  <c r="R119" i="2" s="1"/>
  <c r="M15" i="2"/>
  <c r="M18" i="2"/>
  <c r="N18" i="2" s="1"/>
  <c r="O18" i="2" s="1"/>
  <c r="P18" i="2" s="1"/>
  <c r="M19" i="2"/>
  <c r="N19" i="2" s="1"/>
  <c r="O19" i="2" s="1"/>
  <c r="P19" i="2" s="1"/>
  <c r="Q19" i="2" s="1"/>
  <c r="M20" i="2"/>
  <c r="N20" i="2" s="1"/>
  <c r="M21" i="2"/>
  <c r="N21" i="2" s="1"/>
  <c r="O21" i="2" s="1"/>
  <c r="P21" i="2" s="1"/>
  <c r="Q21" i="2" s="1"/>
  <c r="R21" i="2" s="1"/>
  <c r="M22" i="2"/>
  <c r="N22" i="2" s="1"/>
  <c r="O22" i="2" s="1"/>
  <c r="P22" i="2" s="1"/>
  <c r="Q22" i="2" s="1"/>
  <c r="R22" i="2" s="1"/>
  <c r="M23" i="2"/>
  <c r="N23" i="2" s="1"/>
  <c r="O23" i="2" s="1"/>
  <c r="P23" i="2" s="1"/>
  <c r="Q23" i="2" s="1"/>
  <c r="R23" i="2" s="1"/>
  <c r="M24" i="2"/>
  <c r="N24" i="2" s="1"/>
  <c r="O24" i="2" s="1"/>
  <c r="P24" i="2" s="1"/>
  <c r="Q24" i="2" s="1"/>
  <c r="R24" i="2" s="1"/>
  <c r="M25" i="2"/>
  <c r="N25" i="2" s="1"/>
  <c r="O25" i="2" s="1"/>
  <c r="P25" i="2" s="1"/>
  <c r="Q25" i="2" s="1"/>
  <c r="R25" i="2" s="1"/>
  <c r="M26" i="2"/>
  <c r="N26" i="2" s="1"/>
  <c r="O26" i="2" s="1"/>
  <c r="P26" i="2" s="1"/>
  <c r="Q26" i="2" s="1"/>
  <c r="R26" i="2" s="1"/>
  <c r="M27" i="2"/>
  <c r="N27" i="2" s="1"/>
  <c r="O27" i="2" s="1"/>
  <c r="P27" i="2" s="1"/>
  <c r="Q27" i="2" s="1"/>
  <c r="R27" i="2" s="1"/>
  <c r="M28" i="2"/>
  <c r="N28" i="2" s="1"/>
  <c r="O28" i="2" s="1"/>
  <c r="P28" i="2" s="1"/>
  <c r="Q28" i="2" s="1"/>
  <c r="R28" i="2" s="1"/>
  <c r="M29" i="2"/>
  <c r="M30" i="2"/>
  <c r="N30" i="2" s="1"/>
  <c r="O30" i="2" s="1"/>
  <c r="P30" i="2" s="1"/>
  <c r="Q30" i="2" s="1"/>
  <c r="R30" i="2" s="1"/>
  <c r="M31" i="2"/>
  <c r="M32" i="2"/>
  <c r="N32" i="2" s="1"/>
  <c r="O32" i="2" s="1"/>
  <c r="P32" i="2" s="1"/>
  <c r="Q32" i="2" s="1"/>
  <c r="R32" i="2" s="1"/>
  <c r="M33" i="2"/>
  <c r="N33" i="2" s="1"/>
  <c r="O33" i="2" s="1"/>
  <c r="P33" i="2" s="1"/>
  <c r="Q33" i="2" s="1"/>
  <c r="R33" i="2" s="1"/>
  <c r="M34" i="2"/>
  <c r="N34" i="2" s="1"/>
  <c r="O34" i="2" s="1"/>
  <c r="P34" i="2" s="1"/>
  <c r="Q34" i="2" s="1"/>
  <c r="R34" i="2" s="1"/>
  <c r="M35" i="2"/>
  <c r="N35" i="2" s="1"/>
  <c r="O35" i="2" s="1"/>
  <c r="P35" i="2" s="1"/>
  <c r="Q35" i="2" s="1"/>
  <c r="R35" i="2" s="1"/>
  <c r="M36" i="2"/>
  <c r="N36" i="2" s="1"/>
  <c r="O36" i="2" s="1"/>
  <c r="P36" i="2" s="1"/>
  <c r="Q36" i="2" s="1"/>
  <c r="R36" i="2" s="1"/>
  <c r="M37" i="2"/>
  <c r="M38" i="2"/>
  <c r="N38" i="2" s="1"/>
  <c r="O38" i="2" s="1"/>
  <c r="P38" i="2" s="1"/>
  <c r="Q38" i="2" s="1"/>
  <c r="R38" i="2" s="1"/>
  <c r="M39" i="2"/>
  <c r="M40" i="2"/>
  <c r="N40" i="2" s="1"/>
  <c r="O40" i="2" s="1"/>
  <c r="P40" i="2" s="1"/>
  <c r="Q40" i="2" s="1"/>
  <c r="R40" i="2" s="1"/>
  <c r="M41" i="2"/>
  <c r="N41" i="2" s="1"/>
  <c r="O41" i="2" s="1"/>
  <c r="P41" i="2" s="1"/>
  <c r="Q41" i="2" s="1"/>
  <c r="R41" i="2" s="1"/>
  <c r="M42" i="2"/>
  <c r="N42" i="2" s="1"/>
  <c r="O42" i="2" s="1"/>
  <c r="P42" i="2" s="1"/>
  <c r="Q42" i="2" s="1"/>
  <c r="R42" i="2" s="1"/>
  <c r="M43" i="2"/>
  <c r="N43" i="2" s="1"/>
  <c r="O43" i="2" s="1"/>
  <c r="P43" i="2" s="1"/>
  <c r="Q43" i="2" s="1"/>
  <c r="R43" i="2" s="1"/>
  <c r="M44" i="2"/>
  <c r="N44" i="2" s="1"/>
  <c r="O44" i="2" s="1"/>
  <c r="P44" i="2" s="1"/>
  <c r="Q44" i="2" s="1"/>
  <c r="R44" i="2" s="1"/>
  <c r="M45" i="2"/>
  <c r="M46" i="2"/>
  <c r="N46" i="2" s="1"/>
  <c r="O46" i="2" s="1"/>
  <c r="P46" i="2" s="1"/>
  <c r="Q46" i="2" s="1"/>
  <c r="R46" i="2" s="1"/>
  <c r="M47" i="2"/>
  <c r="M48" i="2"/>
  <c r="N48" i="2" s="1"/>
  <c r="O48" i="2" s="1"/>
  <c r="P48" i="2" s="1"/>
  <c r="Q48" i="2" s="1"/>
  <c r="R48" i="2" s="1"/>
  <c r="M49" i="2"/>
  <c r="N49" i="2" s="1"/>
  <c r="O49" i="2" s="1"/>
  <c r="P49" i="2" s="1"/>
  <c r="Q49" i="2" s="1"/>
  <c r="R49" i="2" s="1"/>
  <c r="M50" i="2"/>
  <c r="N50" i="2" s="1"/>
  <c r="O50" i="2" s="1"/>
  <c r="P50" i="2" s="1"/>
  <c r="Q50" i="2" s="1"/>
  <c r="R50" i="2" s="1"/>
  <c r="M51" i="2"/>
  <c r="N51" i="2" s="1"/>
  <c r="O51" i="2" s="1"/>
  <c r="P51" i="2" s="1"/>
  <c r="Q51" i="2" s="1"/>
  <c r="R51" i="2" s="1"/>
  <c r="M52" i="2"/>
  <c r="N52" i="2" s="1"/>
  <c r="O52" i="2" s="1"/>
  <c r="P52" i="2" s="1"/>
  <c r="Q52" i="2" s="1"/>
  <c r="R52" i="2" s="1"/>
  <c r="M53" i="2"/>
  <c r="M54" i="2"/>
  <c r="N54" i="2" s="1"/>
  <c r="O54" i="2" s="1"/>
  <c r="P54" i="2" s="1"/>
  <c r="Q54" i="2" s="1"/>
  <c r="R54" i="2" s="1"/>
  <c r="M55" i="2"/>
  <c r="M56" i="2"/>
  <c r="N56" i="2" s="1"/>
  <c r="O56" i="2" s="1"/>
  <c r="P56" i="2" s="1"/>
  <c r="Q56" i="2" s="1"/>
  <c r="R56" i="2" s="1"/>
  <c r="M57" i="2"/>
  <c r="N57" i="2" s="1"/>
  <c r="O57" i="2" s="1"/>
  <c r="P57" i="2" s="1"/>
  <c r="Q57" i="2" s="1"/>
  <c r="R57" i="2" s="1"/>
  <c r="M58" i="2"/>
  <c r="N58" i="2" s="1"/>
  <c r="O58" i="2" s="1"/>
  <c r="P58" i="2" s="1"/>
  <c r="Q58" i="2" s="1"/>
  <c r="R58" i="2" s="1"/>
  <c r="M59" i="2"/>
  <c r="N59" i="2" s="1"/>
  <c r="O59" i="2" s="1"/>
  <c r="P59" i="2" s="1"/>
  <c r="Q59" i="2" s="1"/>
  <c r="R59" i="2" s="1"/>
  <c r="M60" i="2"/>
  <c r="N60" i="2" s="1"/>
  <c r="O60" i="2" s="1"/>
  <c r="P60" i="2" s="1"/>
  <c r="Q60" i="2" s="1"/>
  <c r="R60" i="2" s="1"/>
  <c r="M61" i="2"/>
  <c r="M62" i="2"/>
  <c r="N62" i="2" s="1"/>
  <c r="O62" i="2" s="1"/>
  <c r="P62" i="2" s="1"/>
  <c r="Q62" i="2" s="1"/>
  <c r="R62" i="2" s="1"/>
  <c r="M63" i="2"/>
  <c r="M64" i="2"/>
  <c r="N64" i="2" s="1"/>
  <c r="O64" i="2" s="1"/>
  <c r="P64" i="2" s="1"/>
  <c r="Q64" i="2" s="1"/>
  <c r="R64" i="2" s="1"/>
  <c r="M65" i="2"/>
  <c r="N65" i="2" s="1"/>
  <c r="O65" i="2" s="1"/>
  <c r="P65" i="2" s="1"/>
  <c r="Q65" i="2" s="1"/>
  <c r="R65" i="2" s="1"/>
  <c r="M66" i="2"/>
  <c r="N66" i="2" s="1"/>
  <c r="O66" i="2" s="1"/>
  <c r="P66" i="2" s="1"/>
  <c r="Q66" i="2" s="1"/>
  <c r="R66" i="2" s="1"/>
  <c r="M67" i="2"/>
  <c r="N67" i="2" s="1"/>
  <c r="O67" i="2" s="1"/>
  <c r="P67" i="2" s="1"/>
  <c r="Q67" i="2" s="1"/>
  <c r="R67" i="2" s="1"/>
  <c r="M68" i="2"/>
  <c r="N68" i="2" s="1"/>
  <c r="O68" i="2" s="1"/>
  <c r="P68" i="2" s="1"/>
  <c r="Q68" i="2" s="1"/>
  <c r="R68" i="2" s="1"/>
  <c r="M69" i="2"/>
  <c r="M70" i="2"/>
  <c r="N70" i="2" s="1"/>
  <c r="O70" i="2" s="1"/>
  <c r="P70" i="2" s="1"/>
  <c r="Q70" i="2" s="1"/>
  <c r="R70" i="2" s="1"/>
  <c r="M71" i="2"/>
  <c r="M72" i="2"/>
  <c r="N72" i="2" s="1"/>
  <c r="O72" i="2" s="1"/>
  <c r="P72" i="2" s="1"/>
  <c r="Q72" i="2" s="1"/>
  <c r="R72" i="2" s="1"/>
  <c r="M73" i="2"/>
  <c r="N73" i="2" s="1"/>
  <c r="O73" i="2" s="1"/>
  <c r="P73" i="2" s="1"/>
  <c r="Q73" i="2" s="1"/>
  <c r="R73" i="2" s="1"/>
  <c r="M74" i="2"/>
  <c r="N74" i="2" s="1"/>
  <c r="O74" i="2" s="1"/>
  <c r="P74" i="2" s="1"/>
  <c r="Q74" i="2" s="1"/>
  <c r="R74" i="2" s="1"/>
  <c r="M75" i="2"/>
  <c r="N75" i="2" s="1"/>
  <c r="O75" i="2" s="1"/>
  <c r="P75" i="2" s="1"/>
  <c r="Q75" i="2" s="1"/>
  <c r="R75" i="2" s="1"/>
  <c r="M76" i="2"/>
  <c r="N76" i="2" s="1"/>
  <c r="O76" i="2" s="1"/>
  <c r="P76" i="2" s="1"/>
  <c r="Q76" i="2" s="1"/>
  <c r="R76" i="2" s="1"/>
  <c r="M77" i="2"/>
  <c r="M78" i="2"/>
  <c r="N78" i="2" s="1"/>
  <c r="O78" i="2" s="1"/>
  <c r="P78" i="2" s="1"/>
  <c r="Q78" i="2" s="1"/>
  <c r="R78" i="2" s="1"/>
  <c r="M79" i="2"/>
  <c r="M80" i="2"/>
  <c r="N80" i="2" s="1"/>
  <c r="O80" i="2" s="1"/>
  <c r="P80" i="2" s="1"/>
  <c r="Q80" i="2" s="1"/>
  <c r="R80" i="2" s="1"/>
  <c r="M81" i="2"/>
  <c r="N81" i="2" s="1"/>
  <c r="O81" i="2" s="1"/>
  <c r="P81" i="2" s="1"/>
  <c r="Q81" i="2" s="1"/>
  <c r="R81" i="2" s="1"/>
  <c r="M82" i="2"/>
  <c r="N82" i="2" s="1"/>
  <c r="O82" i="2" s="1"/>
  <c r="P82" i="2" s="1"/>
  <c r="Q82" i="2" s="1"/>
  <c r="R82" i="2" s="1"/>
  <c r="M83" i="2"/>
  <c r="N83" i="2" s="1"/>
  <c r="O83" i="2" s="1"/>
  <c r="P83" i="2" s="1"/>
  <c r="Q83" i="2" s="1"/>
  <c r="R83" i="2" s="1"/>
  <c r="M84" i="2"/>
  <c r="N84" i="2" s="1"/>
  <c r="O84" i="2" s="1"/>
  <c r="P84" i="2" s="1"/>
  <c r="Q84" i="2" s="1"/>
  <c r="R84" i="2" s="1"/>
  <c r="M85" i="2"/>
  <c r="M86" i="2"/>
  <c r="N86" i="2" s="1"/>
  <c r="O86" i="2" s="1"/>
  <c r="P86" i="2" s="1"/>
  <c r="Q86" i="2" s="1"/>
  <c r="R86" i="2" s="1"/>
  <c r="M87" i="2"/>
  <c r="M88" i="2"/>
  <c r="N88" i="2" s="1"/>
  <c r="O88" i="2" s="1"/>
  <c r="P88" i="2" s="1"/>
  <c r="Q88" i="2" s="1"/>
  <c r="R88" i="2" s="1"/>
  <c r="M89" i="2"/>
  <c r="N89" i="2" s="1"/>
  <c r="O89" i="2" s="1"/>
  <c r="P89" i="2" s="1"/>
  <c r="Q89" i="2" s="1"/>
  <c r="R89" i="2" s="1"/>
  <c r="M90" i="2"/>
  <c r="N90" i="2" s="1"/>
  <c r="O90" i="2" s="1"/>
  <c r="P90" i="2" s="1"/>
  <c r="Q90" i="2" s="1"/>
  <c r="R90" i="2" s="1"/>
  <c r="M91" i="2"/>
  <c r="N91" i="2" s="1"/>
  <c r="O91" i="2" s="1"/>
  <c r="P91" i="2" s="1"/>
  <c r="Q91" i="2" s="1"/>
  <c r="R91" i="2" s="1"/>
  <c r="M92" i="2"/>
  <c r="N92" i="2" s="1"/>
  <c r="O92" i="2" s="1"/>
  <c r="P92" i="2" s="1"/>
  <c r="Q92" i="2" s="1"/>
  <c r="R92" i="2" s="1"/>
  <c r="M93" i="2"/>
  <c r="M94" i="2"/>
  <c r="N94" i="2" s="1"/>
  <c r="O94" i="2" s="1"/>
  <c r="P94" i="2" s="1"/>
  <c r="Q94" i="2" s="1"/>
  <c r="R94" i="2" s="1"/>
  <c r="M95" i="2"/>
  <c r="M96" i="2"/>
  <c r="N96" i="2" s="1"/>
  <c r="O96" i="2" s="1"/>
  <c r="P96" i="2" s="1"/>
  <c r="Q96" i="2" s="1"/>
  <c r="R96" i="2" s="1"/>
  <c r="M97" i="2"/>
  <c r="N97" i="2" s="1"/>
  <c r="O97" i="2" s="1"/>
  <c r="P97" i="2" s="1"/>
  <c r="Q97" i="2" s="1"/>
  <c r="R97" i="2" s="1"/>
  <c r="M98" i="2"/>
  <c r="N98" i="2" s="1"/>
  <c r="O98" i="2" s="1"/>
  <c r="P98" i="2" s="1"/>
  <c r="Q98" i="2" s="1"/>
  <c r="R98" i="2" s="1"/>
  <c r="M99" i="2"/>
  <c r="N99" i="2" s="1"/>
  <c r="O99" i="2" s="1"/>
  <c r="P99" i="2" s="1"/>
  <c r="Q99" i="2" s="1"/>
  <c r="R99" i="2" s="1"/>
  <c r="M100" i="2"/>
  <c r="N100" i="2" s="1"/>
  <c r="O100" i="2" s="1"/>
  <c r="P100" i="2" s="1"/>
  <c r="Q100" i="2" s="1"/>
  <c r="R100" i="2" s="1"/>
  <c r="M101" i="2"/>
  <c r="M102" i="2"/>
  <c r="N102" i="2" s="1"/>
  <c r="O102" i="2" s="1"/>
  <c r="P102" i="2" s="1"/>
  <c r="Q102" i="2" s="1"/>
  <c r="R102" i="2" s="1"/>
  <c r="M103" i="2"/>
  <c r="M104" i="2"/>
  <c r="N104" i="2" s="1"/>
  <c r="O104" i="2" s="1"/>
  <c r="P104" i="2" s="1"/>
  <c r="Q104" i="2" s="1"/>
  <c r="R104" i="2" s="1"/>
  <c r="M105" i="2"/>
  <c r="N105" i="2" s="1"/>
  <c r="O105" i="2" s="1"/>
  <c r="P105" i="2" s="1"/>
  <c r="Q105" i="2" s="1"/>
  <c r="R105" i="2" s="1"/>
  <c r="M106" i="2"/>
  <c r="N106" i="2" s="1"/>
  <c r="O106" i="2" s="1"/>
  <c r="P106" i="2" s="1"/>
  <c r="Q106" i="2" s="1"/>
  <c r="R106" i="2" s="1"/>
  <c r="M107" i="2"/>
  <c r="N107" i="2" s="1"/>
  <c r="O107" i="2" s="1"/>
  <c r="P107" i="2" s="1"/>
  <c r="Q107" i="2" s="1"/>
  <c r="R107" i="2" s="1"/>
  <c r="M108" i="2"/>
  <c r="N108" i="2" s="1"/>
  <c r="O108" i="2" s="1"/>
  <c r="P108" i="2" s="1"/>
  <c r="Q108" i="2" s="1"/>
  <c r="R108" i="2" s="1"/>
  <c r="M109" i="2"/>
  <c r="M110" i="2"/>
  <c r="N110" i="2" s="1"/>
  <c r="O110" i="2" s="1"/>
  <c r="P110" i="2" s="1"/>
  <c r="Q110" i="2" s="1"/>
  <c r="R110" i="2" s="1"/>
  <c r="M111" i="2"/>
  <c r="M112" i="2"/>
  <c r="N112" i="2" s="1"/>
  <c r="O112" i="2" s="1"/>
  <c r="P112" i="2" s="1"/>
  <c r="Q112" i="2" s="1"/>
  <c r="R112" i="2" s="1"/>
  <c r="M113" i="2"/>
  <c r="N113" i="2" s="1"/>
  <c r="O113" i="2" s="1"/>
  <c r="P113" i="2" s="1"/>
  <c r="Q113" i="2" s="1"/>
  <c r="R113" i="2" s="1"/>
  <c r="M114" i="2"/>
  <c r="N114" i="2" s="1"/>
  <c r="O114" i="2" s="1"/>
  <c r="P114" i="2" s="1"/>
  <c r="Q114" i="2" s="1"/>
  <c r="R114" i="2" s="1"/>
  <c r="M115" i="2"/>
  <c r="N115" i="2" s="1"/>
  <c r="O115" i="2" s="1"/>
  <c r="P115" i="2" s="1"/>
  <c r="Q115" i="2" s="1"/>
  <c r="R115" i="2" s="1"/>
  <c r="M116" i="2"/>
  <c r="N116" i="2" s="1"/>
  <c r="O116" i="2" s="1"/>
  <c r="P116" i="2" s="1"/>
  <c r="Q116" i="2" s="1"/>
  <c r="R116" i="2" s="1"/>
  <c r="M117" i="2"/>
  <c r="M118" i="2"/>
  <c r="N118" i="2" s="1"/>
  <c r="O118" i="2" s="1"/>
  <c r="P118" i="2" s="1"/>
  <c r="Q118" i="2" s="1"/>
  <c r="R118" i="2" s="1"/>
  <c r="M119" i="2"/>
  <c r="M120" i="2"/>
  <c r="N120" i="2" s="1"/>
  <c r="O120" i="2" s="1"/>
  <c r="P120" i="2" s="1"/>
  <c r="Q120" i="2" s="1"/>
  <c r="R120" i="2" s="1"/>
  <c r="M121" i="2"/>
  <c r="N121" i="2" s="1"/>
  <c r="O121" i="2" s="1"/>
  <c r="P121" i="2" s="1"/>
  <c r="Q121" i="2" s="1"/>
  <c r="R121" i="2" s="1"/>
  <c r="M122" i="2"/>
  <c r="N122" i="2" s="1"/>
  <c r="O122" i="2" s="1"/>
  <c r="P122" i="2" s="1"/>
  <c r="Q122" i="2" s="1"/>
  <c r="R122" i="2" s="1"/>
  <c r="M123" i="2"/>
  <c r="N123" i="2" s="1"/>
  <c r="O123" i="2" s="1"/>
  <c r="P123" i="2" s="1"/>
  <c r="Q123" i="2" s="1"/>
  <c r="R123" i="2" s="1"/>
  <c r="M124" i="2"/>
  <c r="N124" i="2" s="1"/>
  <c r="O124" i="2" s="1"/>
  <c r="P124" i="2" s="1"/>
  <c r="Q124" i="2" s="1"/>
  <c r="R124" i="2" s="1"/>
  <c r="M125" i="2"/>
  <c r="M126" i="2"/>
  <c r="N126" i="2" s="1"/>
  <c r="O126" i="2" s="1"/>
  <c r="P126" i="2" s="1"/>
  <c r="Q126" i="2" s="1"/>
  <c r="R126" i="2" s="1"/>
  <c r="M127" i="2"/>
  <c r="M128" i="2"/>
  <c r="N128" i="2" s="1"/>
  <c r="O128" i="2" s="1"/>
  <c r="P128" i="2" s="1"/>
  <c r="Q128" i="2" s="1"/>
  <c r="R128" i="2" s="1"/>
  <c r="M129" i="2"/>
  <c r="N129" i="2" s="1"/>
  <c r="O129" i="2" s="1"/>
  <c r="P129" i="2" s="1"/>
  <c r="Q129" i="2" s="1"/>
  <c r="R129" i="2" s="1"/>
  <c r="M130" i="2"/>
  <c r="N130" i="2" s="1"/>
  <c r="O130" i="2" s="1"/>
  <c r="P130" i="2" s="1"/>
  <c r="Q130" i="2" s="1"/>
  <c r="R130" i="2" s="1"/>
  <c r="M131" i="2"/>
  <c r="N131" i="2" s="1"/>
  <c r="O131" i="2" s="1"/>
  <c r="P131" i="2" s="1"/>
  <c r="Q131" i="2" s="1"/>
  <c r="R131" i="2" s="1"/>
  <c r="M132" i="2"/>
  <c r="N132" i="2" s="1"/>
  <c r="O132" i="2" s="1"/>
  <c r="P132" i="2" s="1"/>
  <c r="Q132" i="2" s="1"/>
  <c r="R132" i="2" s="1"/>
  <c r="M133" i="2"/>
  <c r="L23" i="2"/>
  <c r="L24" i="2"/>
  <c r="L25" i="2"/>
  <c r="L26" i="2"/>
  <c r="L27" i="2"/>
  <c r="L28" i="2"/>
  <c r="L29" i="2"/>
  <c r="L30" i="2"/>
  <c r="L31" i="2"/>
  <c r="L32" i="2"/>
  <c r="L33" i="2"/>
  <c r="L34" i="2"/>
  <c r="L35" i="2"/>
  <c r="L36" i="2"/>
  <c r="L37" i="2"/>
  <c r="L38" i="2"/>
  <c r="L39" i="2"/>
  <c r="L40" i="2"/>
  <c r="L41" i="2"/>
  <c r="L42" i="2"/>
  <c r="L43" i="2"/>
  <c r="L44" i="2"/>
  <c r="L45" i="2"/>
  <c r="L46" i="2"/>
  <c r="L47" i="2"/>
  <c r="L48" i="2"/>
  <c r="L49" i="2"/>
  <c r="L50" i="2"/>
  <c r="L51" i="2"/>
  <c r="L52" i="2"/>
  <c r="L53" i="2"/>
  <c r="L54" i="2"/>
  <c r="L55" i="2"/>
  <c r="L56" i="2"/>
  <c r="L57" i="2"/>
  <c r="L58" i="2"/>
  <c r="L59" i="2"/>
  <c r="L60" i="2"/>
  <c r="L61" i="2"/>
  <c r="L62" i="2"/>
  <c r="L63" i="2"/>
  <c r="L64" i="2"/>
  <c r="L65" i="2"/>
  <c r="L66" i="2"/>
  <c r="L67" i="2"/>
  <c r="L68" i="2"/>
  <c r="L69" i="2"/>
  <c r="L70" i="2"/>
  <c r="L71" i="2"/>
  <c r="L72" i="2"/>
  <c r="L73" i="2"/>
  <c r="L74" i="2"/>
  <c r="L75" i="2"/>
  <c r="L76" i="2"/>
  <c r="L77" i="2"/>
  <c r="L78" i="2"/>
  <c r="L79" i="2"/>
  <c r="L80" i="2"/>
  <c r="L81" i="2"/>
  <c r="L82" i="2"/>
  <c r="L83" i="2"/>
  <c r="L84" i="2"/>
  <c r="L85" i="2"/>
  <c r="L86" i="2"/>
  <c r="L87" i="2"/>
  <c r="L88" i="2"/>
  <c r="L89" i="2"/>
  <c r="L90" i="2"/>
  <c r="L91" i="2"/>
  <c r="L92" i="2"/>
  <c r="L93" i="2"/>
  <c r="L94" i="2"/>
  <c r="L95" i="2"/>
  <c r="L96" i="2"/>
  <c r="L97" i="2"/>
  <c r="L98" i="2"/>
  <c r="L99" i="2"/>
  <c r="L100" i="2"/>
  <c r="L101" i="2"/>
  <c r="L102" i="2"/>
  <c r="L103" i="2"/>
  <c r="L104" i="2"/>
  <c r="L105" i="2"/>
  <c r="L106" i="2"/>
  <c r="L107" i="2"/>
  <c r="L108" i="2"/>
  <c r="L109" i="2"/>
  <c r="L110" i="2"/>
  <c r="L111" i="2"/>
  <c r="L112" i="2"/>
  <c r="L113" i="2"/>
  <c r="L114" i="2"/>
  <c r="L115" i="2"/>
  <c r="L116" i="2"/>
  <c r="L117" i="2"/>
  <c r="L118" i="2"/>
  <c r="L119" i="2"/>
  <c r="L120" i="2"/>
  <c r="L121" i="2"/>
  <c r="L122" i="2"/>
  <c r="L123" i="2"/>
  <c r="L124" i="2"/>
  <c r="L125" i="2"/>
  <c r="L126" i="2"/>
  <c r="L127" i="2"/>
  <c r="L128" i="2"/>
  <c r="L129" i="2"/>
  <c r="L130" i="2"/>
  <c r="L131" i="2"/>
  <c r="L132" i="2"/>
  <c r="L133" i="2"/>
  <c r="F13" i="2" l="1"/>
  <c r="I13" i="2" s="1"/>
  <c r="I14" i="2"/>
  <c r="J14" i="2"/>
  <c r="I15" i="2"/>
  <c r="H33" i="1" s="1"/>
  <c r="J15" i="2"/>
  <c r="I16" i="2"/>
  <c r="J16" i="2"/>
  <c r="M16" i="2" s="1"/>
  <c r="N16" i="2" s="1"/>
  <c r="I17" i="2"/>
  <c r="J17" i="2"/>
  <c r="I18" i="2"/>
  <c r="H31" i="1" s="1"/>
  <c r="J18" i="2"/>
  <c r="I19" i="2"/>
  <c r="H30" i="1" s="1"/>
  <c r="J19" i="2"/>
  <c r="I20" i="2"/>
  <c r="J20" i="2"/>
  <c r="O20" i="2" s="1"/>
  <c r="P20" i="2" s="1"/>
  <c r="Q20" i="2" s="1"/>
  <c r="R20" i="2" s="1"/>
  <c r="I21" i="2"/>
  <c r="J21" i="2"/>
  <c r="I22" i="2"/>
  <c r="J22" i="2"/>
  <c r="I23" i="2"/>
  <c r="J23" i="2"/>
  <c r="K23" i="2"/>
  <c r="I24" i="2"/>
  <c r="J24" i="2"/>
  <c r="K24" i="2"/>
  <c r="I25" i="2"/>
  <c r="J25" i="2"/>
  <c r="K25" i="2"/>
  <c r="I26" i="2"/>
  <c r="J26" i="2"/>
  <c r="K26" i="2"/>
  <c r="I27" i="2"/>
  <c r="J27" i="2"/>
  <c r="K27" i="2"/>
  <c r="M17" i="2" l="1"/>
  <c r="N17" i="2" s="1"/>
  <c r="O17" i="2" s="1"/>
  <c r="L14" i="2"/>
  <c r="L15" i="2" s="1"/>
  <c r="L16" i="2" s="1"/>
  <c r="L17" i="2" s="1"/>
  <c r="L18" i="2" s="1"/>
  <c r="L19" i="2" s="1"/>
  <c r="L20" i="2" s="1"/>
  <c r="L21" i="2" s="1"/>
  <c r="L22" i="2" s="1"/>
  <c r="L13" i="2"/>
  <c r="K13" i="2"/>
  <c r="K14" i="2" s="1"/>
  <c r="K15" i="2" s="1"/>
  <c r="K16" i="2" s="1"/>
  <c r="K17" i="2" s="1"/>
  <c r="K18" i="2" s="1"/>
  <c r="K19" i="2" s="1"/>
  <c r="K20" i="2" s="1"/>
  <c r="K21" i="2" s="1"/>
  <c r="K22" i="2" s="1"/>
  <c r="L4" i="2" l="1"/>
  <c r="H18" i="1" s="1"/>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107" i="2"/>
  <c r="K108" i="2"/>
  <c r="K109" i="2"/>
  <c r="K110" i="2"/>
  <c r="K111" i="2"/>
  <c r="K112" i="2"/>
  <c r="K113" i="2"/>
  <c r="K114" i="2"/>
  <c r="K115" i="2"/>
  <c r="K116" i="2"/>
  <c r="K117" i="2"/>
  <c r="K118" i="2"/>
  <c r="K119" i="2"/>
  <c r="K120" i="2"/>
  <c r="K121" i="2"/>
  <c r="K122" i="2"/>
  <c r="K123" i="2"/>
  <c r="K124" i="2"/>
  <c r="K125" i="2"/>
  <c r="K126" i="2"/>
  <c r="K127" i="2"/>
  <c r="K128" i="2"/>
  <c r="K129" i="2"/>
  <c r="K130" i="2"/>
  <c r="K131" i="2"/>
  <c r="K132" i="2"/>
  <c r="K133"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131" i="2"/>
  <c r="J132" i="2"/>
  <c r="J133" i="2"/>
  <c r="F4" i="2" l="1"/>
  <c r="H29" i="1"/>
  <c r="H32" i="1"/>
  <c r="I114" i="2"/>
  <c r="I115" i="2"/>
  <c r="I116" i="2"/>
  <c r="I117" i="2"/>
  <c r="I118" i="2"/>
  <c r="I119" i="2"/>
  <c r="I120" i="2"/>
  <c r="I121" i="2"/>
  <c r="I122" i="2"/>
  <c r="I123" i="2"/>
  <c r="I124" i="2"/>
  <c r="I125" i="2"/>
  <c r="I126" i="2"/>
  <c r="I127" i="2"/>
  <c r="I128" i="2"/>
  <c r="I129" i="2"/>
  <c r="I130" i="2"/>
  <c r="I131" i="2"/>
  <c r="I132" i="2"/>
  <c r="I133" i="2"/>
  <c r="H28" i="1"/>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H16" i="1" l="1"/>
  <c r="H4" i="2"/>
  <c r="J4" i="2" s="1"/>
  <c r="H20" i="1" s="1"/>
  <c r="H35" i="1"/>
  <c r="H22" i="1" l="1"/>
</calcChain>
</file>

<file path=xl/sharedStrings.xml><?xml version="1.0" encoding="utf-8"?>
<sst xmlns="http://schemas.openxmlformats.org/spreadsheetml/2006/main" count="219" uniqueCount="193">
  <si>
    <t>Trip destination</t>
  </si>
  <si>
    <t>Receipt number</t>
  </si>
  <si>
    <t>1 US dollar</t>
  </si>
  <si>
    <t>=</t>
  </si>
  <si>
    <t xml:space="preserve">Category </t>
  </si>
  <si>
    <t xml:space="preserve">Definition </t>
  </si>
  <si>
    <t xml:space="preserve">Transportation </t>
  </si>
  <si>
    <t>Rentals, public transportation, taxis, fuel</t>
  </si>
  <si>
    <t>Meals, water, snacks, tips</t>
  </si>
  <si>
    <t>Cultural Activities</t>
  </si>
  <si>
    <t>Ending balance 
(in US dollars):</t>
  </si>
  <si>
    <t>Total expended
(in US dollars):</t>
  </si>
  <si>
    <t>Total expended 
by category</t>
  </si>
  <si>
    <t>"X" Local Currency</t>
  </si>
  <si>
    <t>Exchange Rate 1</t>
  </si>
  <si>
    <t>Exchange Rate 2</t>
  </si>
  <si>
    <t>Exchange rate 3</t>
  </si>
  <si>
    <t>Transaction date</t>
  </si>
  <si>
    <t>Transaction amount 
in US Dollars</t>
  </si>
  <si>
    <t>Balance due to</t>
  </si>
  <si>
    <t>Expense summary</t>
  </si>
  <si>
    <t>For payments made in US Dollars</t>
  </si>
  <si>
    <t>Local currency name</t>
  </si>
  <si>
    <t>US Dollars</t>
  </si>
  <si>
    <t>Tours, museum fees, etc.</t>
  </si>
  <si>
    <t>Hotels, motels, hostels, etc.</t>
  </si>
  <si>
    <t>Bank Fees</t>
  </si>
  <si>
    <t>Team Leader Admin</t>
  </si>
  <si>
    <t>Total expenses 
(in US Dollars)</t>
  </si>
  <si>
    <t>Exchange rates during trip</t>
  </si>
  <si>
    <r>
      <t xml:space="preserve">Currency  for transaction
</t>
    </r>
    <r>
      <rPr>
        <sz val="11"/>
        <color rgb="FFFFFF99"/>
        <rFont val="Calibri"/>
        <family val="2"/>
        <scheme val="minor"/>
      </rPr>
      <t>(Select "Local Currency" or "US Dollars".)</t>
    </r>
  </si>
  <si>
    <t>Exchange rate 4</t>
  </si>
  <si>
    <t>Exchange rate 5</t>
  </si>
  <si>
    <t>Transaction amount in Local Currency</t>
  </si>
  <si>
    <t>Exchange</t>
  </si>
  <si>
    <r>
      <t xml:space="preserve">Category 
</t>
    </r>
    <r>
      <rPr>
        <i/>
        <sz val="11"/>
        <color rgb="FFFFFF99"/>
        <rFont val="Calibri"/>
        <family val="2"/>
        <scheme val="minor"/>
      </rPr>
      <t>(See Instructions document or Summary tab for descriptions)</t>
    </r>
  </si>
  <si>
    <t>Local Currency</t>
  </si>
  <si>
    <t>Habitat Trip Team Leader Expense Report</t>
  </si>
  <si>
    <t>Transportation</t>
  </si>
  <si>
    <r>
      <t xml:space="preserve">Total expended
(in Local Currency):
</t>
    </r>
    <r>
      <rPr>
        <sz val="11"/>
        <color theme="5" tint="-0.499984740745262"/>
        <rFont val="Calibri"/>
        <family val="2"/>
        <scheme val="minor"/>
      </rPr>
      <t>Excludes funds spent in $USD.</t>
    </r>
  </si>
  <si>
    <t>Bus from airport to host hotel</t>
  </si>
  <si>
    <t>Tour of local ruins and museum</t>
  </si>
  <si>
    <t>Ending balance
(in US Dollars)</t>
  </si>
  <si>
    <t>Total expended 
(in US Dollars)</t>
  </si>
  <si>
    <t>Travel Advance summary</t>
  </si>
  <si>
    <t>Travel Advance amount
(in US Dollars)</t>
  </si>
  <si>
    <r>
      <t xml:space="preserve">Transaction description
</t>
    </r>
    <r>
      <rPr>
        <sz val="11"/>
        <color rgb="FFFFFF99"/>
        <rFont val="Calibri"/>
        <family val="2"/>
        <scheme val="minor"/>
      </rPr>
      <t>NOTE: This report tracks funds expended rather than cash-in-hand balance. Transactions entered as "ATM Withdrawal" or "Exchange" will not affect the "Balance of Unspent Funds", "Total Expended" or "Ending Balance".</t>
    </r>
  </si>
  <si>
    <t>ATM fees, credit card fees, commission and/or other fee to convert US Dollars to Local Currency, commission and/or other fee to convert Local Currency to US Dollars</t>
  </si>
  <si>
    <t>Instructions for completing the Habitat Trip Leader Expense Report</t>
  </si>
  <si>
    <t>In order to complete your expense report you will need the following:</t>
  </si>
  <si>
    <r>
      <t>·</t>
    </r>
    <r>
      <rPr>
        <sz val="7"/>
        <color theme="1"/>
        <rFont val="Times New Roman"/>
        <family val="1"/>
      </rPr>
      <t xml:space="preserve">        </t>
    </r>
    <r>
      <rPr>
        <sz val="11"/>
        <color theme="1"/>
        <rFont val="Calibri"/>
        <family val="2"/>
        <scheme val="minor"/>
      </rPr>
      <t>Trip destination</t>
    </r>
  </si>
  <si>
    <r>
      <t>·</t>
    </r>
    <r>
      <rPr>
        <sz val="7"/>
        <color theme="1"/>
        <rFont val="Times New Roman"/>
        <family val="1"/>
      </rPr>
      <t xml:space="preserve">        </t>
    </r>
    <r>
      <rPr>
        <sz val="11"/>
        <color theme="1"/>
        <rFont val="Calibri"/>
        <family val="2"/>
        <scheme val="minor"/>
      </rPr>
      <t>Local currency name</t>
    </r>
  </si>
  <si>
    <r>
      <t>·</t>
    </r>
    <r>
      <rPr>
        <sz val="7"/>
        <color theme="1"/>
        <rFont val="Times New Roman"/>
        <family val="1"/>
      </rPr>
      <t xml:space="preserve">        </t>
    </r>
    <r>
      <rPr>
        <sz val="11"/>
        <color theme="1"/>
        <rFont val="Calibri"/>
        <family val="2"/>
        <scheme val="minor"/>
      </rPr>
      <t>Local currency exchange rate(s) used during trip</t>
    </r>
  </si>
  <si>
    <r>
      <t>·</t>
    </r>
    <r>
      <rPr>
        <sz val="7"/>
        <color theme="1"/>
        <rFont val="Times New Roman"/>
        <family val="1"/>
      </rPr>
      <t xml:space="preserve">        </t>
    </r>
    <r>
      <rPr>
        <sz val="11"/>
        <color theme="1"/>
        <rFont val="Calibri"/>
        <family val="2"/>
        <scheme val="minor"/>
      </rPr>
      <t>Event code</t>
    </r>
  </si>
  <si>
    <r>
      <t>·</t>
    </r>
    <r>
      <rPr>
        <sz val="7"/>
        <color theme="1"/>
        <rFont val="Times New Roman"/>
        <family val="1"/>
      </rPr>
      <t xml:space="preserve">        </t>
    </r>
    <r>
      <rPr>
        <sz val="11"/>
        <color theme="1"/>
        <rFont val="Calibri"/>
        <family val="2"/>
        <scheme val="minor"/>
      </rPr>
      <t>Travel Advance amount</t>
    </r>
  </si>
  <si>
    <r>
      <t>·</t>
    </r>
    <r>
      <rPr>
        <sz val="7"/>
        <color theme="1"/>
        <rFont val="Times New Roman"/>
        <family val="1"/>
      </rPr>
      <t xml:space="preserve">        </t>
    </r>
    <r>
      <rPr>
        <sz val="11"/>
        <color theme="1"/>
        <rFont val="Calibri"/>
        <family val="2"/>
        <scheme val="minor"/>
      </rPr>
      <t>All receipts from your trip</t>
    </r>
  </si>
  <si>
    <r>
      <t>1.</t>
    </r>
    <r>
      <rPr>
        <b/>
        <sz val="7"/>
        <color theme="1"/>
        <rFont val="Times New Roman"/>
        <family val="1"/>
      </rPr>
      <t xml:space="preserve">       </t>
    </r>
    <r>
      <rPr>
        <b/>
        <sz val="12"/>
        <color theme="1"/>
        <rFont val="Calibri"/>
        <family val="2"/>
        <scheme val="minor"/>
      </rPr>
      <t>Sort and number your receipts</t>
    </r>
    <r>
      <rPr>
        <b/>
        <sz val="11"/>
        <color theme="1"/>
        <rFont val="Calibri"/>
        <family val="2"/>
        <scheme val="minor"/>
      </rPr>
      <t xml:space="preserve">. </t>
    </r>
  </si>
  <si>
    <r>
      <t>a.</t>
    </r>
    <r>
      <rPr>
        <sz val="7"/>
        <color theme="1"/>
        <rFont val="Times New Roman"/>
        <family val="1"/>
      </rPr>
      <t xml:space="preserve">       </t>
    </r>
    <r>
      <rPr>
        <sz val="11"/>
        <color theme="1"/>
        <rFont val="Calibri"/>
        <family val="2"/>
        <scheme val="minor"/>
      </rPr>
      <t>Sort your receipts in chronological order.</t>
    </r>
  </si>
  <si>
    <r>
      <t>b.</t>
    </r>
    <r>
      <rPr>
        <sz val="7"/>
        <color theme="1"/>
        <rFont val="Times New Roman"/>
        <family val="1"/>
      </rPr>
      <t xml:space="preserve">      </t>
    </r>
    <r>
      <rPr>
        <sz val="11"/>
        <color theme="1"/>
        <rFont val="Calibri"/>
        <family val="2"/>
        <scheme val="minor"/>
      </rPr>
      <t>Using a pen, number your receipts in the upper right corner.</t>
    </r>
  </si>
  <si>
    <r>
      <t>1.</t>
    </r>
    <r>
      <rPr>
        <sz val="7"/>
        <color rgb="FF1F497D"/>
        <rFont val="Times New Roman"/>
        <family val="1"/>
      </rPr>
      <t xml:space="preserve">       </t>
    </r>
    <r>
      <rPr>
        <sz val="11"/>
        <color rgb="FF1F497D"/>
        <rFont val="Calibri"/>
        <family val="2"/>
        <scheme val="minor"/>
      </rPr>
      <t>Example 1: A currency exchange receipt lists a commission charged.</t>
    </r>
  </si>
  <si>
    <r>
      <t>a.</t>
    </r>
    <r>
      <rPr>
        <sz val="7"/>
        <color rgb="FF1F497D"/>
        <rFont val="Times New Roman"/>
        <family val="1"/>
      </rPr>
      <t xml:space="preserve">       </t>
    </r>
    <r>
      <rPr>
        <sz val="11"/>
        <color rgb="FF1F497D"/>
        <rFont val="Calibri"/>
        <family val="2"/>
        <scheme val="minor"/>
      </rPr>
      <t>Currency exchange: Receipt 1</t>
    </r>
  </si>
  <si>
    <r>
      <t>b.</t>
    </r>
    <r>
      <rPr>
        <sz val="7"/>
        <color rgb="FF1F497D"/>
        <rFont val="Times New Roman"/>
        <family val="1"/>
      </rPr>
      <t xml:space="preserve">      </t>
    </r>
    <r>
      <rPr>
        <sz val="11"/>
        <color rgb="FF1F497D"/>
        <rFont val="Calibri"/>
        <family val="2"/>
        <scheme val="minor"/>
      </rPr>
      <t>Exchange commission charged: Receipt 2</t>
    </r>
  </si>
  <si>
    <r>
      <t>2.</t>
    </r>
    <r>
      <rPr>
        <sz val="7"/>
        <color rgb="FF1F497D"/>
        <rFont val="Times New Roman"/>
        <family val="1"/>
      </rPr>
      <t xml:space="preserve">       </t>
    </r>
    <r>
      <rPr>
        <sz val="11"/>
        <color rgb="FF1F497D"/>
        <rFont val="Calibri"/>
        <family val="2"/>
        <scheme val="minor"/>
      </rPr>
      <t>Example 2: ATM transaction</t>
    </r>
  </si>
  <si>
    <r>
      <t>a.</t>
    </r>
    <r>
      <rPr>
        <sz val="7"/>
        <color rgb="FF1F497D"/>
        <rFont val="Times New Roman"/>
        <family val="1"/>
      </rPr>
      <t xml:space="preserve">       </t>
    </r>
    <r>
      <rPr>
        <sz val="11"/>
        <color rgb="FF1F497D"/>
        <rFont val="Calibri"/>
        <family val="2"/>
        <scheme val="minor"/>
      </rPr>
      <t>Funds withdrawn: Receipt 6</t>
    </r>
  </si>
  <si>
    <r>
      <t>b.</t>
    </r>
    <r>
      <rPr>
        <sz val="7"/>
        <color rgb="FF1F497D"/>
        <rFont val="Times New Roman"/>
        <family val="1"/>
      </rPr>
      <t xml:space="preserve">      </t>
    </r>
    <r>
      <rPr>
        <sz val="11"/>
        <color rgb="FF1F497D"/>
        <rFont val="Calibri"/>
        <family val="2"/>
        <scheme val="minor"/>
      </rPr>
      <t>ATM usage fee: Receipt 7</t>
    </r>
  </si>
  <si>
    <r>
      <t>b.</t>
    </r>
    <r>
      <rPr>
        <sz val="7"/>
        <color theme="1"/>
        <rFont val="Times New Roman"/>
        <family val="1"/>
      </rPr>
      <t xml:space="preserve">      </t>
    </r>
    <r>
      <rPr>
        <sz val="11"/>
        <color theme="1"/>
        <rFont val="Calibri"/>
        <family val="2"/>
        <scheme val="minor"/>
      </rPr>
      <t xml:space="preserve">On the </t>
    </r>
    <r>
      <rPr>
        <b/>
        <sz val="11"/>
        <color theme="1"/>
        <rFont val="Calibri"/>
        <family val="2"/>
        <scheme val="minor"/>
      </rPr>
      <t>Summary</t>
    </r>
    <r>
      <rPr>
        <sz val="11"/>
        <color theme="1"/>
        <rFont val="Calibri"/>
        <family val="2"/>
        <scheme val="minor"/>
      </rPr>
      <t xml:space="preserve"> tab, enter the following information in the fields highlighted in yellow:</t>
    </r>
  </si>
  <si>
    <r>
      <t>1.</t>
    </r>
    <r>
      <rPr>
        <sz val="7"/>
        <color theme="1"/>
        <rFont val="Times New Roman"/>
        <family val="1"/>
      </rPr>
      <t xml:space="preserve">       </t>
    </r>
    <r>
      <rPr>
        <sz val="11"/>
        <color theme="1"/>
        <rFont val="Calibri"/>
        <family val="2"/>
        <scheme val="minor"/>
      </rPr>
      <t>“1” will always be an option.</t>
    </r>
  </si>
  <si>
    <r>
      <t>a.</t>
    </r>
    <r>
      <rPr>
        <sz val="7"/>
        <color theme="1"/>
        <rFont val="Times New Roman"/>
        <family val="1"/>
      </rPr>
      <t xml:space="preserve">       </t>
    </r>
    <r>
      <rPr>
        <sz val="11"/>
        <color theme="1"/>
        <rFont val="Calibri"/>
        <family val="2"/>
        <scheme val="minor"/>
      </rPr>
      <t>Use “1” for purchases made in US Dollars.</t>
    </r>
  </si>
  <si>
    <r>
      <t>b.</t>
    </r>
    <r>
      <rPr>
        <i/>
        <sz val="7"/>
        <color rgb="FF1F497D"/>
        <rFont val="Times New Roman"/>
        <family val="1"/>
      </rPr>
      <t xml:space="preserve">      </t>
    </r>
    <r>
      <rPr>
        <b/>
        <i/>
        <sz val="11"/>
        <color rgb="FF1F497D"/>
        <rFont val="Calibri"/>
        <family val="2"/>
        <scheme val="minor"/>
      </rPr>
      <t>Note:</t>
    </r>
    <r>
      <rPr>
        <i/>
        <sz val="11"/>
        <color rgb="FF1F497D"/>
        <rFont val="Calibri"/>
        <family val="2"/>
        <scheme val="minor"/>
      </rPr>
      <t xml:space="preserve"> This does not include currency exchange transactions.</t>
    </r>
  </si>
  <si>
    <r>
      <t>2.</t>
    </r>
    <r>
      <rPr>
        <sz val="7"/>
        <color theme="1"/>
        <rFont val="Times New Roman"/>
        <family val="1"/>
      </rPr>
      <t xml:space="preserve">       </t>
    </r>
    <r>
      <rPr>
        <sz val="11"/>
        <color theme="1"/>
        <rFont val="Calibri"/>
        <family val="2"/>
        <scheme val="minor"/>
      </rPr>
      <t>You may enter up to 5 additional exchange rates.</t>
    </r>
  </si>
  <si>
    <r>
      <t>a.</t>
    </r>
    <r>
      <rPr>
        <sz val="7"/>
        <color rgb="FF1F497D"/>
        <rFont val="Times New Roman"/>
        <family val="1"/>
      </rPr>
      <t xml:space="preserve">       </t>
    </r>
    <r>
      <rPr>
        <sz val="11"/>
        <color rgb="FF1F497D"/>
        <rFont val="Calibri"/>
        <family val="2"/>
        <scheme val="minor"/>
      </rPr>
      <t xml:space="preserve">The exchange rates entered here will populate a dropdown list on the </t>
    </r>
    <r>
      <rPr>
        <b/>
        <sz val="11"/>
        <color rgb="FF1F497D"/>
        <rFont val="Calibri"/>
        <family val="2"/>
        <scheme val="minor"/>
      </rPr>
      <t>Transactions</t>
    </r>
    <r>
      <rPr>
        <sz val="11"/>
        <color rgb="FF1F497D"/>
        <rFont val="Calibri"/>
        <family val="2"/>
        <scheme val="minor"/>
      </rPr>
      <t xml:space="preserve"> tab</t>
    </r>
  </si>
  <si>
    <r>
      <t>b.</t>
    </r>
    <r>
      <rPr>
        <sz val="7"/>
        <color theme="1"/>
        <rFont val="Times New Roman"/>
        <family val="1"/>
      </rPr>
      <t xml:space="preserve">      </t>
    </r>
    <r>
      <rPr>
        <sz val="11"/>
        <color rgb="FF1F497D"/>
        <rFont val="Calibri"/>
        <family val="2"/>
        <scheme val="minor"/>
      </rPr>
      <t>If you need to enter more than 5 exchange rates, you have the option to manually input the exchange rate for the transaction instead of selecting from the dropdown list.</t>
    </r>
  </si>
  <si>
    <r>
      <t>c.</t>
    </r>
    <r>
      <rPr>
        <sz val="7"/>
        <color theme="1"/>
        <rFont val="Times New Roman"/>
        <family val="1"/>
      </rPr>
      <t xml:space="preserve">       </t>
    </r>
    <r>
      <rPr>
        <sz val="11"/>
        <color theme="1"/>
        <rFont val="Calibri"/>
        <family val="2"/>
        <scheme val="minor"/>
      </rPr>
      <t xml:space="preserve">Expense categories and their definitions are listed in the </t>
    </r>
    <r>
      <rPr>
        <b/>
        <sz val="11"/>
        <color theme="1"/>
        <rFont val="Calibri"/>
        <family val="2"/>
        <scheme val="minor"/>
      </rPr>
      <t xml:space="preserve">Expense Summary </t>
    </r>
    <r>
      <rPr>
        <sz val="11"/>
        <color theme="1"/>
        <rFont val="Calibri"/>
        <family val="2"/>
        <scheme val="minor"/>
      </rPr>
      <t xml:space="preserve">section of the </t>
    </r>
    <r>
      <rPr>
        <b/>
        <sz val="11"/>
        <color theme="1"/>
        <rFont val="Calibri"/>
        <family val="2"/>
        <scheme val="minor"/>
      </rPr>
      <t xml:space="preserve">Summary </t>
    </r>
    <r>
      <rPr>
        <sz val="11"/>
        <color theme="1"/>
        <rFont val="Calibri"/>
        <family val="2"/>
        <scheme val="minor"/>
      </rPr>
      <t xml:space="preserve">tab. These are the categories you will use when entering transactions. </t>
    </r>
  </si>
  <si>
    <r>
      <t>·</t>
    </r>
    <r>
      <rPr>
        <sz val="7"/>
        <color rgb="FF1F497D"/>
        <rFont val="Times New Roman"/>
        <family val="1"/>
      </rPr>
      <t xml:space="preserve">         </t>
    </r>
    <r>
      <rPr>
        <sz val="11"/>
        <color rgb="FF1F497D"/>
        <rFont val="Calibri"/>
        <family val="2"/>
        <scheme val="minor"/>
      </rPr>
      <t>Transactions entered as “</t>
    </r>
    <r>
      <rPr>
        <b/>
        <sz val="11"/>
        <color rgb="FF1F497D"/>
        <rFont val="Calibri"/>
        <family val="2"/>
        <scheme val="minor"/>
      </rPr>
      <t>Bank Fees</t>
    </r>
    <r>
      <rPr>
        <sz val="11"/>
        <color rgb="FF1F497D"/>
        <rFont val="Calibri"/>
        <family val="2"/>
        <scheme val="minor"/>
      </rPr>
      <t xml:space="preserve">” will be deducted as an expense. </t>
    </r>
  </si>
  <si>
    <r>
      <t>a.</t>
    </r>
    <r>
      <rPr>
        <sz val="7"/>
        <color theme="1"/>
        <rFont val="Times New Roman"/>
        <family val="1"/>
      </rPr>
      <t xml:space="preserve">       </t>
    </r>
    <r>
      <rPr>
        <sz val="11"/>
        <color theme="1"/>
        <rFont val="Calibri"/>
        <family val="2"/>
        <scheme val="minor"/>
      </rPr>
      <t xml:space="preserve">Click on the </t>
    </r>
    <r>
      <rPr>
        <b/>
        <sz val="11"/>
        <color theme="1"/>
        <rFont val="Calibri"/>
        <family val="2"/>
        <scheme val="minor"/>
      </rPr>
      <t xml:space="preserve">Transactions </t>
    </r>
    <r>
      <rPr>
        <sz val="11"/>
        <color theme="1"/>
        <rFont val="Calibri"/>
        <family val="2"/>
        <scheme val="minor"/>
      </rPr>
      <t>tab of the expense report template.</t>
    </r>
  </si>
  <si>
    <r>
      <t>1.</t>
    </r>
    <r>
      <rPr>
        <b/>
        <sz val="7"/>
        <color theme="1"/>
        <rFont val="Times New Roman"/>
        <family val="1"/>
      </rPr>
      <t xml:space="preserve">       </t>
    </r>
    <r>
      <rPr>
        <b/>
        <sz val="11"/>
        <color theme="1"/>
        <rFont val="Calibri"/>
        <family val="2"/>
        <scheme val="minor"/>
      </rPr>
      <t xml:space="preserve">ATM withdrawal </t>
    </r>
  </si>
  <si>
    <r>
      <t>2.</t>
    </r>
    <r>
      <rPr>
        <b/>
        <sz val="7"/>
        <color theme="1"/>
        <rFont val="Times New Roman"/>
        <family val="1"/>
      </rPr>
      <t xml:space="preserve">       </t>
    </r>
    <r>
      <rPr>
        <b/>
        <sz val="11"/>
        <color theme="1"/>
        <rFont val="Calibri"/>
        <family val="2"/>
        <scheme val="minor"/>
      </rPr>
      <t xml:space="preserve">Exchange </t>
    </r>
  </si>
  <si>
    <r>
      <t>a.</t>
    </r>
    <r>
      <rPr>
        <b/>
        <sz val="7"/>
        <color theme="1"/>
        <rFont val="Times New Roman"/>
        <family val="1"/>
      </rPr>
      <t xml:space="preserve">       </t>
    </r>
    <r>
      <rPr>
        <sz val="11"/>
        <color theme="1"/>
        <rFont val="Calibri"/>
        <family val="2"/>
        <scheme val="minor"/>
      </rPr>
      <t>Exchange of fund from US Dollars to Local Currency</t>
    </r>
  </si>
  <si>
    <r>
      <t>b.</t>
    </r>
    <r>
      <rPr>
        <b/>
        <sz val="7"/>
        <color theme="1"/>
        <rFont val="Times New Roman"/>
        <family val="1"/>
      </rPr>
      <t xml:space="preserve">      </t>
    </r>
    <r>
      <rPr>
        <sz val="11"/>
        <color theme="1"/>
        <rFont val="Calibri"/>
        <family val="2"/>
        <scheme val="minor"/>
      </rPr>
      <t xml:space="preserve">Exchange of fund from Local Currency to US Dollars </t>
    </r>
  </si>
  <si>
    <r>
      <t>3.</t>
    </r>
    <r>
      <rPr>
        <b/>
        <sz val="7"/>
        <color theme="1"/>
        <rFont val="Times New Roman"/>
        <family val="1"/>
      </rPr>
      <t xml:space="preserve">       </t>
    </r>
    <r>
      <rPr>
        <b/>
        <sz val="11"/>
        <color theme="1"/>
        <rFont val="Calibri"/>
        <family val="2"/>
        <scheme val="minor"/>
      </rPr>
      <t xml:space="preserve">Bank Fees </t>
    </r>
  </si>
  <si>
    <r>
      <t>a.</t>
    </r>
    <r>
      <rPr>
        <b/>
        <sz val="7"/>
        <color theme="1"/>
        <rFont val="Times New Roman"/>
        <family val="1"/>
      </rPr>
      <t xml:space="preserve">       </t>
    </r>
    <r>
      <rPr>
        <sz val="11"/>
        <color theme="1"/>
        <rFont val="Calibri"/>
        <family val="2"/>
        <scheme val="minor"/>
      </rPr>
      <t xml:space="preserve">ATM fees </t>
    </r>
  </si>
  <si>
    <r>
      <t>b.</t>
    </r>
    <r>
      <rPr>
        <b/>
        <sz val="7"/>
        <color theme="1"/>
        <rFont val="Times New Roman"/>
        <family val="1"/>
      </rPr>
      <t xml:space="preserve">      </t>
    </r>
    <r>
      <rPr>
        <sz val="11"/>
        <color theme="1"/>
        <rFont val="Calibri"/>
        <family val="2"/>
        <scheme val="minor"/>
      </rPr>
      <t xml:space="preserve">Credit card fees </t>
    </r>
  </si>
  <si>
    <r>
      <t>c.</t>
    </r>
    <r>
      <rPr>
        <b/>
        <sz val="7"/>
        <color theme="1"/>
        <rFont val="Times New Roman"/>
        <family val="1"/>
      </rPr>
      <t xml:space="preserve">       </t>
    </r>
    <r>
      <rPr>
        <sz val="11"/>
        <color theme="1"/>
        <rFont val="Calibri"/>
        <family val="2"/>
        <scheme val="minor"/>
      </rPr>
      <t xml:space="preserve">Commission and/or any other fee to convert US Dollars to Local Currency </t>
    </r>
  </si>
  <si>
    <r>
      <t>d.</t>
    </r>
    <r>
      <rPr>
        <b/>
        <sz val="7"/>
        <color theme="1"/>
        <rFont val="Times New Roman"/>
        <family val="1"/>
      </rPr>
      <t xml:space="preserve">      </t>
    </r>
    <r>
      <rPr>
        <sz val="11"/>
        <color theme="1"/>
        <rFont val="Calibri"/>
        <family val="2"/>
        <scheme val="minor"/>
      </rPr>
      <t>Commission and/or any other fee to convert Local Currency to US Dollars</t>
    </r>
  </si>
  <si>
    <r>
      <t>4.</t>
    </r>
    <r>
      <rPr>
        <b/>
        <sz val="7"/>
        <color theme="1"/>
        <rFont val="Times New Roman"/>
        <family val="1"/>
      </rPr>
      <t xml:space="preserve">       </t>
    </r>
    <r>
      <rPr>
        <b/>
        <sz val="11"/>
        <color theme="1"/>
        <rFont val="Calibri"/>
        <family val="2"/>
        <scheme val="minor"/>
      </rPr>
      <t xml:space="preserve">Transportation </t>
    </r>
  </si>
  <si>
    <r>
      <t>a.</t>
    </r>
    <r>
      <rPr>
        <b/>
        <sz val="7"/>
        <color theme="1"/>
        <rFont val="Times New Roman"/>
        <family val="1"/>
      </rPr>
      <t xml:space="preserve">       </t>
    </r>
    <r>
      <rPr>
        <sz val="11"/>
        <color theme="1"/>
        <rFont val="Calibri"/>
        <family val="2"/>
        <scheme val="minor"/>
      </rPr>
      <t xml:space="preserve"> Rentals, public transportation, taxis, fuel </t>
    </r>
  </si>
  <si>
    <r>
      <t>a.</t>
    </r>
    <r>
      <rPr>
        <b/>
        <sz val="7"/>
        <color theme="1"/>
        <rFont val="Times New Roman"/>
        <family val="1"/>
      </rPr>
      <t xml:space="preserve">       </t>
    </r>
    <r>
      <rPr>
        <sz val="11"/>
        <color theme="1"/>
        <rFont val="Calibri"/>
        <family val="2"/>
        <scheme val="minor"/>
      </rPr>
      <t xml:space="preserve">Hotels, motels, hostels, etc. </t>
    </r>
  </si>
  <si>
    <r>
      <t>a.</t>
    </r>
    <r>
      <rPr>
        <b/>
        <sz val="7"/>
        <color theme="1"/>
        <rFont val="Times New Roman"/>
        <family val="1"/>
      </rPr>
      <t xml:space="preserve">       </t>
    </r>
    <r>
      <rPr>
        <sz val="11"/>
        <color theme="1"/>
        <rFont val="Calibri"/>
        <family val="2"/>
        <scheme val="minor"/>
      </rPr>
      <t xml:space="preserve">Meals, water, snacks, tips </t>
    </r>
  </si>
  <si>
    <r>
      <t>a.</t>
    </r>
    <r>
      <rPr>
        <b/>
        <sz val="7"/>
        <color theme="1"/>
        <rFont val="Times New Roman"/>
        <family val="1"/>
      </rPr>
      <t xml:space="preserve">       </t>
    </r>
    <r>
      <rPr>
        <sz val="11"/>
        <color theme="1"/>
        <rFont val="Calibri"/>
        <family val="2"/>
        <scheme val="minor"/>
      </rPr>
      <t xml:space="preserve">Tours, museum fees, etc. </t>
    </r>
  </si>
  <si>
    <r>
      <t>a.</t>
    </r>
    <r>
      <rPr>
        <b/>
        <sz val="7"/>
        <color theme="1"/>
        <rFont val="Times New Roman"/>
        <family val="1"/>
      </rPr>
      <t xml:space="preserve">       </t>
    </r>
    <r>
      <rPr>
        <sz val="11"/>
        <color theme="1"/>
        <rFont val="Calibri"/>
        <family val="2"/>
        <scheme val="minor"/>
      </rPr>
      <t>Nominal clinic or hospital fees</t>
    </r>
  </si>
  <si>
    <r>
      <t>1.</t>
    </r>
    <r>
      <rPr>
        <b/>
        <sz val="7"/>
        <color theme="1"/>
        <rFont val="Times New Roman"/>
        <family val="1"/>
      </rPr>
      <t xml:space="preserve">       </t>
    </r>
    <r>
      <rPr>
        <sz val="11"/>
        <color theme="1"/>
        <rFont val="Calibri"/>
        <family val="2"/>
        <scheme val="minor"/>
      </rPr>
      <t>Include a brief description of how the funds were used.</t>
    </r>
  </si>
  <si>
    <r>
      <t>1.</t>
    </r>
    <r>
      <rPr>
        <sz val="7"/>
        <color theme="1"/>
        <rFont val="Times New Roman"/>
        <family val="1"/>
      </rPr>
      <t xml:space="preserve">       </t>
    </r>
    <r>
      <rPr>
        <sz val="11"/>
        <color theme="1"/>
        <rFont val="Calibri"/>
        <family val="2"/>
        <scheme val="minor"/>
      </rPr>
      <t>Enter only the number (and decimal, if applicable).</t>
    </r>
  </si>
  <si>
    <r>
      <t>2.</t>
    </r>
    <r>
      <rPr>
        <sz val="7"/>
        <color theme="1"/>
        <rFont val="Times New Roman"/>
        <family val="1"/>
      </rPr>
      <t xml:space="preserve">       </t>
    </r>
    <r>
      <rPr>
        <sz val="11"/>
        <color theme="1"/>
        <rFont val="Calibri"/>
        <family val="2"/>
        <scheme val="minor"/>
      </rPr>
      <t>Do not enter currency names or symbols.</t>
    </r>
  </si>
  <si>
    <r>
      <t>a.</t>
    </r>
    <r>
      <rPr>
        <sz val="7"/>
        <color rgb="FF1F497D"/>
        <rFont val="Times New Roman"/>
        <family val="1"/>
      </rPr>
      <t xml:space="preserve">       </t>
    </r>
    <r>
      <rPr>
        <sz val="11"/>
        <color rgb="FF1F497D"/>
        <rFont val="Calibri"/>
        <family val="2"/>
        <scheme val="minor"/>
      </rPr>
      <t>A dollar sign ($) will populate automatically.</t>
    </r>
  </si>
  <si>
    <r>
      <t>1.</t>
    </r>
    <r>
      <rPr>
        <sz val="7"/>
        <color theme="1"/>
        <rFont val="Times New Roman"/>
        <family val="1"/>
      </rPr>
      <t xml:space="preserve">       </t>
    </r>
    <r>
      <rPr>
        <sz val="11"/>
        <color theme="1"/>
        <rFont val="Calibri"/>
        <family val="2"/>
        <scheme val="minor"/>
      </rPr>
      <t>Select “</t>
    </r>
    <r>
      <rPr>
        <b/>
        <sz val="11"/>
        <color theme="1"/>
        <rFont val="Calibri"/>
        <family val="2"/>
        <scheme val="minor"/>
      </rPr>
      <t>Local Currency</t>
    </r>
    <r>
      <rPr>
        <sz val="11"/>
        <color theme="1"/>
        <rFont val="Calibri"/>
        <family val="2"/>
        <scheme val="minor"/>
      </rPr>
      <t>” or “</t>
    </r>
    <r>
      <rPr>
        <b/>
        <sz val="11"/>
        <color theme="1"/>
        <rFont val="Calibri"/>
        <family val="2"/>
        <scheme val="minor"/>
      </rPr>
      <t>US Dollars</t>
    </r>
    <r>
      <rPr>
        <sz val="11"/>
        <color theme="1"/>
        <rFont val="Calibri"/>
        <family val="2"/>
        <scheme val="minor"/>
      </rPr>
      <t>” from the dropdown</t>
    </r>
  </si>
  <si>
    <r>
      <t>1.</t>
    </r>
    <r>
      <rPr>
        <sz val="7"/>
        <color theme="1"/>
        <rFont val="Times New Roman"/>
        <family val="1"/>
      </rPr>
      <t xml:space="preserve">       </t>
    </r>
    <r>
      <rPr>
        <sz val="11"/>
        <color theme="1"/>
        <rFont val="Calibri"/>
        <family val="2"/>
        <scheme val="minor"/>
      </rPr>
      <t>The dropdown will populate based on the rates entered on the Summary tab.</t>
    </r>
  </si>
  <si>
    <r>
      <t>2.</t>
    </r>
    <r>
      <rPr>
        <sz val="7"/>
        <color theme="1"/>
        <rFont val="Times New Roman"/>
        <family val="1"/>
      </rPr>
      <t xml:space="preserve">       </t>
    </r>
    <r>
      <rPr>
        <sz val="11"/>
        <color theme="1"/>
        <rFont val="Calibri"/>
        <family val="2"/>
        <scheme val="minor"/>
      </rPr>
      <t>You may also manually enter an exchange rate.</t>
    </r>
  </si>
  <si>
    <r>
      <t>a.</t>
    </r>
    <r>
      <rPr>
        <sz val="7"/>
        <color rgb="FF1F497D"/>
        <rFont val="Times New Roman"/>
        <family val="1"/>
      </rPr>
      <t xml:space="preserve">       </t>
    </r>
    <r>
      <rPr>
        <sz val="11"/>
        <color rgb="FF1F497D"/>
        <rFont val="Calibri"/>
        <family val="2"/>
        <scheme val="minor"/>
      </rPr>
      <t>Manual entry will be necessary if more than 5 exchange rates were used.</t>
    </r>
  </si>
  <si>
    <r>
      <t>c.</t>
    </r>
    <r>
      <rPr>
        <sz val="7"/>
        <color theme="1"/>
        <rFont val="Times New Roman"/>
        <family val="1"/>
      </rPr>
      <t xml:space="preserve">       </t>
    </r>
    <r>
      <rPr>
        <sz val="11"/>
        <color theme="1"/>
        <rFont val="Calibri"/>
        <family val="2"/>
        <scheme val="minor"/>
      </rPr>
      <t>Repeat this process until all receipts have been entered.</t>
    </r>
  </si>
  <si>
    <r>
      <t>4.</t>
    </r>
    <r>
      <rPr>
        <b/>
        <sz val="7"/>
        <color theme="1"/>
        <rFont val="Times New Roman"/>
        <family val="1"/>
      </rPr>
      <t xml:space="preserve">      </t>
    </r>
    <r>
      <rPr>
        <b/>
        <sz val="12"/>
        <color theme="1"/>
        <rFont val="Calibri"/>
        <family val="2"/>
        <scheme val="minor"/>
      </rPr>
      <t>Review the</t>
    </r>
    <r>
      <rPr>
        <b/>
        <i/>
        <sz val="12"/>
        <color theme="1"/>
        <rFont val="Calibri"/>
        <family val="2"/>
        <scheme val="minor"/>
      </rPr>
      <t xml:space="preserve"> Summary</t>
    </r>
    <r>
      <rPr>
        <b/>
        <sz val="12"/>
        <color theme="1"/>
        <rFont val="Calibri"/>
        <family val="2"/>
        <scheme val="minor"/>
      </rPr>
      <t xml:space="preserve"> tab.</t>
    </r>
  </si>
  <si>
    <r>
      <t>a.</t>
    </r>
    <r>
      <rPr>
        <sz val="7"/>
        <color theme="1"/>
        <rFont val="Times New Roman"/>
        <family val="1"/>
      </rPr>
      <t xml:space="preserve">       </t>
    </r>
    <r>
      <rPr>
        <sz val="11"/>
        <color theme="1"/>
        <rFont val="Calibri"/>
        <family val="2"/>
        <scheme val="minor"/>
      </rPr>
      <t xml:space="preserve">Click on the </t>
    </r>
    <r>
      <rPr>
        <b/>
        <sz val="11"/>
        <color theme="1"/>
        <rFont val="Calibri"/>
        <family val="2"/>
        <scheme val="minor"/>
      </rPr>
      <t>Summary</t>
    </r>
    <r>
      <rPr>
        <sz val="11"/>
        <color theme="1"/>
        <rFont val="Calibri"/>
        <family val="2"/>
        <scheme val="minor"/>
      </rPr>
      <t xml:space="preserve"> tab of the expense report.</t>
    </r>
  </si>
  <si>
    <r>
      <t>b.</t>
    </r>
    <r>
      <rPr>
        <sz val="7"/>
        <color theme="1"/>
        <rFont val="Times New Roman"/>
        <family val="1"/>
      </rPr>
      <t xml:space="preserve">      </t>
    </r>
    <r>
      <rPr>
        <sz val="11"/>
        <color theme="1"/>
        <rFont val="Calibri"/>
        <family val="2"/>
        <scheme val="minor"/>
      </rPr>
      <t xml:space="preserve">Review the pink cells of the </t>
    </r>
    <r>
      <rPr>
        <b/>
        <sz val="11"/>
        <color theme="1"/>
        <rFont val="Calibri"/>
        <family val="2"/>
        <scheme val="minor"/>
      </rPr>
      <t>Travel advance summary</t>
    </r>
    <r>
      <rPr>
        <sz val="11"/>
        <color theme="1"/>
        <rFont val="Calibri"/>
        <family val="2"/>
        <scheme val="minor"/>
      </rPr>
      <t xml:space="preserve"> section.</t>
    </r>
  </si>
  <si>
    <r>
      <t>1.</t>
    </r>
    <r>
      <rPr>
        <sz val="7"/>
        <color theme="1"/>
        <rFont val="Times New Roman"/>
        <family val="1"/>
      </rPr>
      <t xml:space="preserve">       </t>
    </r>
    <r>
      <rPr>
        <sz val="11"/>
        <color theme="1"/>
        <rFont val="Calibri"/>
        <family val="2"/>
        <scheme val="minor"/>
      </rPr>
      <t>The balance due, if any.</t>
    </r>
  </si>
  <si>
    <r>
      <t>2.</t>
    </r>
    <r>
      <rPr>
        <sz val="7"/>
        <color theme="1"/>
        <rFont val="Times New Roman"/>
        <family val="1"/>
      </rPr>
      <t xml:space="preserve">       </t>
    </r>
    <r>
      <rPr>
        <sz val="11"/>
        <color theme="1"/>
        <rFont val="Calibri"/>
        <family val="2"/>
        <scheme val="minor"/>
      </rPr>
      <t>Whether the balance is owed to Habitat for Humanity International or the team leader.</t>
    </r>
  </si>
  <si>
    <r>
      <t>c.</t>
    </r>
    <r>
      <rPr>
        <sz val="7"/>
        <color theme="1"/>
        <rFont val="Times New Roman"/>
        <family val="1"/>
      </rPr>
      <t xml:space="preserve">       </t>
    </r>
    <r>
      <rPr>
        <sz val="11"/>
        <color theme="1"/>
        <rFont val="Calibri"/>
        <family val="2"/>
        <scheme val="minor"/>
      </rPr>
      <t xml:space="preserve">Review the </t>
    </r>
    <r>
      <rPr>
        <b/>
        <sz val="11"/>
        <color theme="1"/>
        <rFont val="Calibri"/>
        <family val="2"/>
        <scheme val="minor"/>
      </rPr>
      <t xml:space="preserve">Expense summary </t>
    </r>
    <r>
      <rPr>
        <sz val="11"/>
        <color theme="1"/>
        <rFont val="Calibri"/>
        <family val="2"/>
        <scheme val="minor"/>
      </rPr>
      <t>section</t>
    </r>
  </si>
  <si>
    <t>d.      Email any questions to gv@habitat.org with the subject line “Expense report questions”</t>
  </si>
  <si>
    <r>
      <t>5.</t>
    </r>
    <r>
      <rPr>
        <b/>
        <sz val="7"/>
        <color theme="1"/>
        <rFont val="Times New Roman"/>
        <family val="1"/>
      </rPr>
      <t xml:space="preserve">      </t>
    </r>
    <r>
      <rPr>
        <b/>
        <sz val="12"/>
        <color theme="1"/>
        <rFont val="Calibri"/>
        <family val="2"/>
        <scheme val="minor"/>
      </rPr>
      <t>Submit your expense report.</t>
    </r>
  </si>
  <si>
    <r>
      <t>a.</t>
    </r>
    <r>
      <rPr>
        <sz val="7"/>
        <color theme="1"/>
        <rFont val="Times New Roman"/>
        <family val="1"/>
      </rPr>
      <t xml:space="preserve">      </t>
    </r>
    <r>
      <rPr>
        <sz val="12"/>
        <color theme="1"/>
        <rFont val="Calibri"/>
        <family val="2"/>
        <scheme val="minor"/>
      </rPr>
      <t>Save your expense report using this naming convention:</t>
    </r>
  </si>
  <si>
    <r>
      <t>1.</t>
    </r>
    <r>
      <rPr>
        <sz val="7"/>
        <color theme="1"/>
        <rFont val="Times New Roman"/>
        <family val="1"/>
      </rPr>
      <t xml:space="preserve">      </t>
    </r>
    <r>
      <rPr>
        <sz val="12"/>
        <color theme="1"/>
        <rFont val="Calibri"/>
        <family val="2"/>
        <scheme val="minor"/>
      </rPr>
      <t xml:space="preserve">Ex: </t>
    </r>
    <r>
      <rPr>
        <b/>
        <sz val="12"/>
        <color theme="1"/>
        <rFont val="Calibri"/>
        <family val="2"/>
        <scheme val="minor"/>
      </rPr>
      <t>ExpenseReport_JSmith_GV18111_Guatemala</t>
    </r>
  </si>
  <si>
    <r>
      <t>2.</t>
    </r>
    <r>
      <rPr>
        <b/>
        <sz val="7"/>
        <color theme="1"/>
        <rFont val="Times New Roman"/>
        <family val="1"/>
      </rPr>
      <t xml:space="preserve">      </t>
    </r>
    <r>
      <rPr>
        <b/>
        <sz val="12"/>
        <color theme="1"/>
        <rFont val="Calibri"/>
        <family val="2"/>
        <scheme val="minor"/>
      </rPr>
      <t xml:space="preserve">Complete the </t>
    </r>
    <r>
      <rPr>
        <b/>
        <i/>
        <sz val="12"/>
        <color theme="1"/>
        <rFont val="Calibri"/>
        <family val="2"/>
        <scheme val="minor"/>
      </rPr>
      <t>Summary</t>
    </r>
    <r>
      <rPr>
        <b/>
        <sz val="12"/>
        <color theme="1"/>
        <rFont val="Calibri"/>
        <family val="2"/>
        <scheme val="minor"/>
      </rPr>
      <t xml:space="preserve"> tab of the </t>
    </r>
    <r>
      <rPr>
        <b/>
        <i/>
        <sz val="12"/>
        <color theme="1"/>
        <rFont val="Calibri"/>
        <family val="2"/>
        <scheme val="minor"/>
      </rPr>
      <t>Habitat Trip Team Leader Expense Report</t>
    </r>
    <r>
      <rPr>
        <b/>
        <sz val="12"/>
        <color theme="1"/>
        <rFont val="Calibri"/>
        <family val="2"/>
        <scheme val="minor"/>
      </rPr>
      <t>.</t>
    </r>
  </si>
  <si>
    <r>
      <t>3.</t>
    </r>
    <r>
      <rPr>
        <sz val="7"/>
        <color theme="1"/>
        <rFont val="Times New Roman"/>
        <family val="1"/>
      </rPr>
      <t xml:space="preserve">       </t>
    </r>
    <r>
      <rPr>
        <b/>
        <sz val="12"/>
        <color theme="1"/>
        <rFont val="Calibri"/>
        <family val="2"/>
        <scheme val="minor"/>
      </rPr>
      <t xml:space="preserve">Complete the </t>
    </r>
    <r>
      <rPr>
        <b/>
        <i/>
        <sz val="12"/>
        <color theme="1"/>
        <rFont val="Calibri"/>
        <family val="2"/>
        <scheme val="minor"/>
      </rPr>
      <t>Transactions</t>
    </r>
    <r>
      <rPr>
        <b/>
        <sz val="12"/>
        <color theme="1"/>
        <rFont val="Calibri"/>
        <family val="2"/>
        <scheme val="minor"/>
      </rPr>
      <t xml:space="preserve"> tab of the </t>
    </r>
    <r>
      <rPr>
        <b/>
        <i/>
        <sz val="12"/>
        <color theme="1"/>
        <rFont val="Calibri"/>
        <family val="2"/>
        <scheme val="minor"/>
      </rPr>
      <t>Habitat Trip Team Leader Expense Report</t>
    </r>
    <r>
      <rPr>
        <b/>
        <sz val="12"/>
        <color theme="1"/>
        <rFont val="Calibri"/>
        <family val="2"/>
        <scheme val="minor"/>
      </rPr>
      <t>.</t>
    </r>
  </si>
  <si>
    <r>
      <rPr>
        <sz val="12"/>
        <color theme="1"/>
        <rFont val="Calibri"/>
        <family val="2"/>
        <scheme val="minor"/>
      </rPr>
      <t>iii.</t>
    </r>
    <r>
      <rPr>
        <sz val="7"/>
        <color theme="1"/>
        <rFont val="Times New Roman"/>
        <family val="1"/>
      </rPr>
      <t xml:space="preserve">      </t>
    </r>
    <r>
      <rPr>
        <sz val="12"/>
        <color theme="1"/>
        <rFont val="Calibri"/>
        <family val="2"/>
        <scheme val="minor"/>
      </rPr>
      <t xml:space="preserve">A completed copy of the credit card authorization statement sent with the expense report template. </t>
    </r>
  </si>
  <si>
    <r>
      <rPr>
        <sz val="12"/>
        <color theme="1"/>
        <rFont val="Calibri"/>
        <family val="2"/>
        <scheme val="minor"/>
      </rPr>
      <t>ii.</t>
    </r>
    <r>
      <rPr>
        <sz val="7"/>
        <color theme="1"/>
        <rFont val="Times New Roman"/>
        <family val="1"/>
      </rPr>
      <t xml:space="preserve">      </t>
    </r>
    <r>
      <rPr>
        <sz val="12"/>
        <color theme="1"/>
        <rFont val="Calibri"/>
        <family val="2"/>
        <scheme val="minor"/>
      </rPr>
      <t>A copy of your numbered receipts.</t>
    </r>
  </si>
  <si>
    <r>
      <rPr>
        <sz val="12"/>
        <color theme="1"/>
        <rFont val="Calibri"/>
        <family val="2"/>
        <scheme val="minor"/>
      </rPr>
      <t>i.</t>
    </r>
    <r>
      <rPr>
        <sz val="7"/>
        <color theme="1"/>
        <rFont val="Times New Roman"/>
        <family val="1"/>
      </rPr>
      <t xml:space="preserve">      </t>
    </r>
    <r>
      <rPr>
        <sz val="12"/>
        <color theme="1"/>
        <rFont val="Calibri"/>
        <family val="2"/>
        <scheme val="minor"/>
      </rPr>
      <t>The expense report.</t>
    </r>
  </si>
  <si>
    <r>
      <t xml:space="preserve"> </t>
    </r>
    <r>
      <rPr>
        <sz val="12"/>
        <color theme="1"/>
        <rFont val="Calibri"/>
        <family val="2"/>
        <scheme val="minor"/>
      </rPr>
      <t>i.</t>
    </r>
    <r>
      <rPr>
        <sz val="7"/>
        <color theme="1"/>
        <rFont val="Times New Roman"/>
        <family val="1"/>
      </rPr>
      <t xml:space="preserve">      </t>
    </r>
    <r>
      <rPr>
        <b/>
        <sz val="12"/>
        <color theme="1"/>
        <rFont val="Calibri"/>
        <family val="2"/>
        <scheme val="minor"/>
      </rPr>
      <t>ExpenseReport_First Initial, Last Name</t>
    </r>
    <r>
      <rPr>
        <sz val="12"/>
        <color theme="1"/>
        <rFont val="Calibri"/>
        <family val="2"/>
        <scheme val="minor"/>
      </rPr>
      <t xml:space="preserve"> </t>
    </r>
    <r>
      <rPr>
        <i/>
        <sz val="12"/>
        <color theme="1"/>
        <rFont val="Calibri"/>
        <family val="2"/>
        <scheme val="minor"/>
      </rPr>
      <t>(No spaces or comma)</t>
    </r>
    <r>
      <rPr>
        <b/>
        <i/>
        <sz val="12"/>
        <color theme="1"/>
        <rFont val="Calibri"/>
        <family val="2"/>
        <scheme val="minor"/>
      </rPr>
      <t>_</t>
    </r>
    <r>
      <rPr>
        <b/>
        <sz val="12"/>
        <color theme="1"/>
        <rFont val="Calibri"/>
        <family val="2"/>
        <scheme val="minor"/>
      </rPr>
      <t>Event Code_Event Country</t>
    </r>
  </si>
  <si>
    <r>
      <rPr>
        <sz val="11"/>
        <color theme="1"/>
        <rFont val="Calibri"/>
        <family val="2"/>
        <scheme val="minor"/>
      </rPr>
      <t>i.</t>
    </r>
    <r>
      <rPr>
        <sz val="7"/>
        <color theme="1"/>
        <rFont val="Times New Roman"/>
        <family val="1"/>
      </rPr>
      <t xml:space="preserve">      </t>
    </r>
    <r>
      <rPr>
        <sz val="11"/>
        <color theme="1"/>
        <rFont val="Calibri"/>
        <family val="2"/>
        <scheme val="minor"/>
      </rPr>
      <t>This will show a breakdown of expenses by category.</t>
    </r>
  </si>
  <si>
    <r>
      <rPr>
        <sz val="11"/>
        <color theme="1"/>
        <rFont val="Calibri"/>
        <family val="2"/>
        <scheme val="minor"/>
      </rPr>
      <t>i.</t>
    </r>
    <r>
      <rPr>
        <sz val="7"/>
        <color theme="1"/>
        <rFont val="Times New Roman"/>
        <family val="1"/>
      </rPr>
      <t xml:space="preserve">      </t>
    </r>
    <r>
      <rPr>
        <sz val="11"/>
        <color theme="1"/>
        <rFont val="Calibri"/>
        <family val="2"/>
        <scheme val="minor"/>
      </rPr>
      <t>This will show:</t>
    </r>
  </si>
  <si>
    <t>i.      Email any questions to gv@habitat.org with the subject line “Expense report questions”</t>
  </si>
  <si>
    <r>
      <rPr>
        <sz val="11"/>
        <color theme="1"/>
        <rFont val="Calibri"/>
        <family val="2"/>
        <scheme val="minor"/>
      </rPr>
      <t>i.</t>
    </r>
    <r>
      <rPr>
        <sz val="7"/>
        <color theme="1"/>
        <rFont val="Times New Roman"/>
        <family val="1"/>
      </rPr>
      <t xml:space="preserve">      </t>
    </r>
    <r>
      <rPr>
        <sz val="11"/>
        <color theme="1"/>
        <rFont val="Calibri"/>
        <family val="2"/>
        <scheme val="minor"/>
      </rPr>
      <t>Start with the oldest transaction as “1” and continue in chronological order.</t>
    </r>
  </si>
  <si>
    <r>
      <rPr>
        <sz val="11"/>
        <color rgb="FF1F497D"/>
        <rFont val="Calibri"/>
        <family val="2"/>
        <scheme val="minor"/>
      </rPr>
      <t>ii.</t>
    </r>
    <r>
      <rPr>
        <sz val="7"/>
        <color rgb="FF1F497D"/>
        <rFont val="Times New Roman"/>
        <family val="1"/>
      </rPr>
      <t xml:space="preserve">      </t>
    </r>
    <r>
      <rPr>
        <sz val="11"/>
        <color rgb="FF1F497D"/>
        <rFont val="Calibri"/>
        <family val="2"/>
        <scheme val="minor"/>
      </rPr>
      <t>If a receipt has multiple transactions, please assign multiple numbers.</t>
    </r>
  </si>
  <si>
    <r>
      <rPr>
        <b/>
        <sz val="11"/>
        <color theme="1"/>
        <rFont val="Calibri"/>
        <family val="2"/>
        <scheme val="minor"/>
      </rPr>
      <t>i.</t>
    </r>
    <r>
      <rPr>
        <b/>
        <sz val="7"/>
        <color theme="1"/>
        <rFont val="Times New Roman"/>
        <family val="1"/>
      </rPr>
      <t xml:space="preserve">      </t>
    </r>
    <r>
      <rPr>
        <b/>
        <sz val="11"/>
        <color theme="1"/>
        <rFont val="Calibri"/>
        <family val="2"/>
        <scheme val="minor"/>
      </rPr>
      <t>Team leader submitting report</t>
    </r>
  </si>
  <si>
    <r>
      <rPr>
        <b/>
        <sz val="11"/>
        <color theme="1"/>
        <rFont val="Calibri"/>
        <family val="2"/>
        <scheme val="minor"/>
      </rPr>
      <t>vi.</t>
    </r>
    <r>
      <rPr>
        <b/>
        <sz val="7"/>
        <color theme="1"/>
        <rFont val="Times New Roman"/>
        <family val="1"/>
      </rPr>
      <t xml:space="preserve">      </t>
    </r>
    <r>
      <rPr>
        <b/>
        <sz val="11"/>
        <color theme="1"/>
        <rFont val="Calibri"/>
        <family val="2"/>
        <scheme val="minor"/>
      </rPr>
      <t>Travel advance amount (in US dollars)</t>
    </r>
  </si>
  <si>
    <r>
      <rPr>
        <sz val="11"/>
        <color theme="1"/>
        <rFont val="Calibri"/>
        <family val="2"/>
        <scheme val="minor"/>
      </rPr>
      <t>vii.</t>
    </r>
    <r>
      <rPr>
        <sz val="7"/>
        <color theme="1"/>
        <rFont val="Times New Roman"/>
        <family val="1"/>
      </rPr>
      <t xml:space="preserve">      </t>
    </r>
    <r>
      <rPr>
        <b/>
        <sz val="11"/>
        <color theme="1"/>
        <rFont val="Calibri"/>
        <family val="2"/>
        <scheme val="minor"/>
      </rPr>
      <t>Exchange rate</t>
    </r>
  </si>
  <si>
    <r>
      <rPr>
        <b/>
        <sz val="11"/>
        <color theme="1"/>
        <rFont val="Calibri"/>
        <family val="2"/>
        <scheme val="minor"/>
      </rPr>
      <t>i.</t>
    </r>
    <r>
      <rPr>
        <b/>
        <sz val="7"/>
        <color theme="1"/>
        <rFont val="Times New Roman"/>
        <family val="1"/>
      </rPr>
      <t xml:space="preserve">      </t>
    </r>
    <r>
      <rPr>
        <b/>
        <sz val="11"/>
        <color theme="1"/>
        <rFont val="Calibri"/>
        <family val="2"/>
        <scheme val="minor"/>
      </rPr>
      <t>Transaction date</t>
    </r>
  </si>
  <si>
    <r>
      <rPr>
        <b/>
        <i/>
        <sz val="11"/>
        <color theme="1"/>
        <rFont val="Calibri"/>
        <family val="2"/>
        <scheme val="minor"/>
      </rPr>
      <t>ii.</t>
    </r>
    <r>
      <rPr>
        <b/>
        <i/>
        <sz val="7"/>
        <color theme="1"/>
        <rFont val="Times New Roman"/>
        <family val="1"/>
      </rPr>
      <t xml:space="preserve">      </t>
    </r>
    <r>
      <rPr>
        <b/>
        <sz val="11"/>
        <color theme="1"/>
        <rFont val="Calibri"/>
        <family val="2"/>
        <scheme val="minor"/>
      </rPr>
      <t>Category</t>
    </r>
    <r>
      <rPr>
        <b/>
        <i/>
        <sz val="11"/>
        <color theme="1"/>
        <rFont val="Calibri"/>
        <family val="2"/>
        <scheme val="minor"/>
      </rPr>
      <t xml:space="preserve"> </t>
    </r>
    <r>
      <rPr>
        <i/>
        <sz val="11"/>
        <color rgb="FF1F497D"/>
        <rFont val="Calibri"/>
        <family val="2"/>
        <scheme val="minor"/>
      </rPr>
      <t>(select from the dropdown menu)</t>
    </r>
  </si>
  <si>
    <r>
      <rPr>
        <b/>
        <i/>
        <sz val="11"/>
        <color rgb="FF1F497D"/>
        <rFont val="Calibri"/>
        <family val="2"/>
        <scheme val="minor"/>
      </rPr>
      <t>i.</t>
    </r>
    <r>
      <rPr>
        <b/>
        <i/>
        <sz val="7"/>
        <color rgb="FF1F497D"/>
        <rFont val="Times New Roman"/>
        <family val="1"/>
      </rPr>
      <t xml:space="preserve">      </t>
    </r>
    <r>
      <rPr>
        <i/>
        <sz val="11"/>
        <color rgb="FF1F497D"/>
        <rFont val="Calibri"/>
        <family val="2"/>
        <scheme val="minor"/>
      </rPr>
      <t>Enter</t>
    </r>
    <r>
      <rPr>
        <b/>
        <i/>
        <sz val="11"/>
        <color rgb="FF1F497D"/>
        <rFont val="Calibri"/>
        <family val="2"/>
        <scheme val="minor"/>
      </rPr>
      <t xml:space="preserve"> US Dollars </t>
    </r>
    <r>
      <rPr>
        <i/>
        <sz val="11"/>
        <color rgb="FF1F497D"/>
        <rFont val="Calibri"/>
        <family val="2"/>
        <scheme val="minor"/>
      </rPr>
      <t xml:space="preserve">in the </t>
    </r>
    <r>
      <rPr>
        <b/>
        <i/>
        <sz val="11"/>
        <color rgb="FF1F497D"/>
        <rFont val="Calibri"/>
        <family val="2"/>
        <scheme val="minor"/>
      </rPr>
      <t xml:space="preserve">Currency for transaction </t>
    </r>
    <r>
      <rPr>
        <i/>
        <sz val="11"/>
        <color rgb="FF1F497D"/>
        <rFont val="Calibri"/>
        <family val="2"/>
        <scheme val="minor"/>
      </rPr>
      <t>column</t>
    </r>
  </si>
  <si>
    <r>
      <rPr>
        <b/>
        <i/>
        <sz val="11"/>
        <color rgb="FF1F497D"/>
        <rFont val="Calibri"/>
        <family val="2"/>
        <scheme val="minor"/>
      </rPr>
      <t>i.</t>
    </r>
    <r>
      <rPr>
        <b/>
        <i/>
        <sz val="7"/>
        <color rgb="FF1F497D"/>
        <rFont val="Times New Roman"/>
        <family val="1"/>
      </rPr>
      <t xml:space="preserve">      </t>
    </r>
    <r>
      <rPr>
        <i/>
        <sz val="11"/>
        <color rgb="FF1F497D"/>
        <rFont val="Calibri"/>
        <family val="2"/>
        <scheme val="minor"/>
      </rPr>
      <t>Enter</t>
    </r>
    <r>
      <rPr>
        <b/>
        <i/>
        <sz val="11"/>
        <color rgb="FF1F497D"/>
        <rFont val="Calibri"/>
        <family val="2"/>
        <scheme val="minor"/>
      </rPr>
      <t xml:space="preserve"> Local Currency </t>
    </r>
    <r>
      <rPr>
        <i/>
        <sz val="11"/>
        <color rgb="FF1F497D"/>
        <rFont val="Calibri"/>
        <family val="2"/>
        <scheme val="minor"/>
      </rPr>
      <t xml:space="preserve">in the </t>
    </r>
    <r>
      <rPr>
        <b/>
        <i/>
        <sz val="11"/>
        <color rgb="FF1F497D"/>
        <rFont val="Calibri"/>
        <family val="2"/>
        <scheme val="minor"/>
      </rPr>
      <t xml:space="preserve">Currency for transaction </t>
    </r>
    <r>
      <rPr>
        <i/>
        <sz val="11"/>
        <color rgb="FF1F497D"/>
        <rFont val="Calibri"/>
        <family val="2"/>
        <scheme val="minor"/>
      </rPr>
      <t>column</t>
    </r>
  </si>
  <si>
    <r>
      <rPr>
        <b/>
        <sz val="11"/>
        <color theme="1"/>
        <rFont val="Calibri"/>
        <family val="2"/>
        <scheme val="minor"/>
      </rPr>
      <t>iii.</t>
    </r>
    <r>
      <rPr>
        <b/>
        <sz val="7"/>
        <color theme="1"/>
        <rFont val="Times New Roman"/>
        <family val="1"/>
      </rPr>
      <t xml:space="preserve">      </t>
    </r>
    <r>
      <rPr>
        <b/>
        <sz val="11"/>
        <color theme="1"/>
        <rFont val="Calibri"/>
        <family val="2"/>
        <scheme val="minor"/>
      </rPr>
      <t>Transaction description</t>
    </r>
  </si>
  <si>
    <r>
      <rPr>
        <sz val="11"/>
        <color theme="1"/>
        <rFont val="Calibri"/>
        <family val="2"/>
        <scheme val="minor"/>
      </rPr>
      <t>iv.</t>
    </r>
    <r>
      <rPr>
        <sz val="7"/>
        <color theme="1"/>
        <rFont val="Times New Roman"/>
        <family val="1"/>
      </rPr>
      <t xml:space="preserve">      </t>
    </r>
    <r>
      <rPr>
        <b/>
        <sz val="11"/>
        <color theme="1"/>
        <rFont val="Calibri"/>
        <family val="2"/>
        <scheme val="minor"/>
      </rPr>
      <t>Transaction amount</t>
    </r>
  </si>
  <si>
    <r>
      <rPr>
        <b/>
        <sz val="11"/>
        <color theme="1"/>
        <rFont val="Calibri"/>
        <family val="2"/>
        <scheme val="minor"/>
      </rPr>
      <t>v.</t>
    </r>
    <r>
      <rPr>
        <b/>
        <sz val="7"/>
        <color theme="1"/>
        <rFont val="Times New Roman"/>
        <family val="1"/>
      </rPr>
      <t xml:space="preserve">      </t>
    </r>
    <r>
      <rPr>
        <b/>
        <sz val="11"/>
        <color theme="1"/>
        <rFont val="Calibri"/>
        <family val="2"/>
        <scheme val="minor"/>
      </rPr>
      <t>Currency for transaction</t>
    </r>
  </si>
  <si>
    <r>
      <rPr>
        <b/>
        <i/>
        <sz val="11"/>
        <color theme="1"/>
        <rFont val="Calibri"/>
        <family val="2"/>
        <scheme val="minor"/>
      </rPr>
      <t>vi.</t>
    </r>
    <r>
      <rPr>
        <b/>
        <i/>
        <sz val="7"/>
        <color theme="1"/>
        <rFont val="Times New Roman"/>
        <family val="1"/>
      </rPr>
      <t xml:space="preserve">      </t>
    </r>
    <r>
      <rPr>
        <b/>
        <sz val="11"/>
        <color theme="1"/>
        <rFont val="Calibri"/>
        <family val="2"/>
        <scheme val="minor"/>
      </rPr>
      <t xml:space="preserve">Exchange rate </t>
    </r>
    <r>
      <rPr>
        <i/>
        <sz val="11"/>
        <color rgb="FF1F497D"/>
        <rFont val="Calibri"/>
        <family val="2"/>
        <scheme val="minor"/>
      </rPr>
      <t>(select from the dropdown menu or input manually)</t>
    </r>
  </si>
  <si>
    <t>Team Leader</t>
  </si>
  <si>
    <t>Date report submitted</t>
  </si>
  <si>
    <t>Event Code</t>
  </si>
  <si>
    <t>Please submit the completed report, with a copy of all receipts, to gv@habitat.org.</t>
  </si>
  <si>
    <r>
      <t xml:space="preserve">Exchange of $500 USD to local currency </t>
    </r>
    <r>
      <rPr>
        <sz val="11"/>
        <color theme="5" tint="-0.499984740745262"/>
        <rFont val="Calibri"/>
        <family val="2"/>
        <scheme val="minor"/>
      </rPr>
      <t>(Note that bank fee is entered on separate line.)</t>
    </r>
  </si>
  <si>
    <t xml:space="preserve">Balance of Unspent Funds 
(in US dollars)
</t>
  </si>
  <si>
    <r>
      <t xml:space="preserve">Exchange rate 
</t>
    </r>
    <r>
      <rPr>
        <sz val="11"/>
        <color rgb="FFFFFF99"/>
        <rFont val="Calibri"/>
        <family val="2"/>
        <scheme val="minor"/>
      </rPr>
      <t xml:space="preserve">(Select or manually input rate.) </t>
    </r>
    <r>
      <rPr>
        <sz val="11"/>
        <color rgb="FFFFFF00"/>
        <rFont val="Calibri"/>
        <family val="2"/>
        <scheme val="minor"/>
      </rPr>
      <t xml:space="preserve">
</t>
    </r>
  </si>
  <si>
    <t>Sample only</t>
  </si>
  <si>
    <t xml:space="preserve">b.      Email the following to gv@habitat.org. </t>
  </si>
  <si>
    <t>Transactions</t>
  </si>
  <si>
    <t>Summary</t>
  </si>
  <si>
    <t xml:space="preserve">Instructions </t>
  </si>
  <si>
    <r>
      <rPr>
        <b/>
        <sz val="11"/>
        <color rgb="FF1F497D"/>
        <rFont val="Calibri"/>
        <family val="2"/>
        <scheme val="minor"/>
      </rPr>
      <t>Example:</t>
    </r>
    <r>
      <rPr>
        <sz val="11"/>
        <color rgb="FF1F497D"/>
        <rFont val="Calibri"/>
        <family val="2"/>
        <scheme val="minor"/>
      </rPr>
      <t xml:space="preserve"> $500 US Dollars was exchanged for Local Currency. The rate was 5.3 Local Currency = 1 US Dollar. A fee of $12.50 was charged. </t>
    </r>
    <r>
      <rPr>
        <b/>
        <sz val="11"/>
        <color rgb="FF1F497D"/>
        <rFont val="Calibri"/>
        <family val="2"/>
        <scheme val="minor"/>
      </rPr>
      <t>(A)</t>
    </r>
    <r>
      <rPr>
        <sz val="11"/>
        <color rgb="FF1F497D"/>
        <rFont val="Calibri"/>
        <family val="2"/>
        <scheme val="minor"/>
      </rPr>
      <t xml:space="preserve"> First enter the $500 "Exchange" transaction, with "US Dollars" as the currency and "5.3" as the exchange rate. </t>
    </r>
    <r>
      <rPr>
        <b/>
        <sz val="11"/>
        <color rgb="FF1F497D"/>
        <rFont val="Calibri"/>
        <family val="2"/>
        <scheme val="minor"/>
      </rPr>
      <t>(B)</t>
    </r>
    <r>
      <rPr>
        <sz val="11"/>
        <color rgb="FF1F497D"/>
        <rFont val="Calibri"/>
        <family val="2"/>
        <scheme val="minor"/>
      </rPr>
      <t xml:space="preserve"> Enter the 12.50 "Bank Fees" on the next line with "US Dollars"as the currency and "5.3" as the exchange rate. </t>
    </r>
    <r>
      <rPr>
        <i/>
        <sz val="11"/>
        <color rgb="FF1F497D"/>
        <rFont val="Calibri"/>
        <family val="2"/>
        <scheme val="minor"/>
      </rPr>
      <t xml:space="preserve">This example is illustrated on lines 6 and 7 of the </t>
    </r>
    <r>
      <rPr>
        <b/>
        <sz val="11"/>
        <color rgb="FF1F497D"/>
        <rFont val="Calibri"/>
        <family val="2"/>
        <scheme val="minor"/>
      </rPr>
      <t>Transactions</t>
    </r>
    <r>
      <rPr>
        <i/>
        <sz val="11"/>
        <color rgb="FF1F497D"/>
        <rFont val="Calibri"/>
        <family val="2"/>
        <scheme val="minor"/>
      </rPr>
      <t xml:space="preserve"> tab.</t>
    </r>
  </si>
  <si>
    <r>
      <t>·</t>
    </r>
    <r>
      <rPr>
        <sz val="7"/>
        <color rgb="FF1F497D"/>
        <rFont val="Times New Roman"/>
        <family val="1"/>
      </rPr>
      <t xml:space="preserve">         </t>
    </r>
    <r>
      <rPr>
        <sz val="11"/>
        <color rgb="FF1F497D"/>
        <rFont val="Calibri"/>
        <family val="2"/>
        <scheme val="minor"/>
      </rPr>
      <t>This report tracks funds expended rather than cash-in-hand balance. Transactions entered as “</t>
    </r>
    <r>
      <rPr>
        <b/>
        <sz val="11"/>
        <color rgb="FF1F497D"/>
        <rFont val="Calibri"/>
        <family val="2"/>
        <scheme val="minor"/>
      </rPr>
      <t>ATM withdrawal</t>
    </r>
    <r>
      <rPr>
        <sz val="11"/>
        <color rgb="FF1F497D"/>
        <rFont val="Calibri"/>
        <family val="2"/>
        <scheme val="minor"/>
      </rPr>
      <t>” of “</t>
    </r>
    <r>
      <rPr>
        <b/>
        <sz val="11"/>
        <color rgb="FF1F497D"/>
        <rFont val="Calibri"/>
        <family val="2"/>
        <scheme val="minor"/>
      </rPr>
      <t>Exchange</t>
    </r>
    <r>
      <rPr>
        <sz val="11"/>
        <color rgb="FF1F497D"/>
        <rFont val="Calibri"/>
        <family val="2"/>
        <scheme val="minor"/>
      </rPr>
      <t xml:space="preserve">” </t>
    </r>
    <r>
      <rPr>
        <i/>
        <sz val="11"/>
        <color rgb="FF1F497D"/>
        <rFont val="Calibri"/>
        <family val="2"/>
        <scheme val="minor"/>
      </rPr>
      <t xml:space="preserve">will not affect </t>
    </r>
    <r>
      <rPr>
        <sz val="11"/>
        <color rgb="FF1F497D"/>
        <rFont val="Calibri"/>
        <family val="2"/>
        <scheme val="minor"/>
      </rPr>
      <t xml:space="preserve">the </t>
    </r>
    <r>
      <rPr>
        <b/>
        <sz val="11"/>
        <color rgb="FF1F497D"/>
        <rFont val="Calibri"/>
        <family val="2"/>
        <scheme val="minor"/>
      </rPr>
      <t xml:space="preserve">Total expended </t>
    </r>
    <r>
      <rPr>
        <sz val="11"/>
        <color rgb="FF1F497D"/>
        <rFont val="Calibri"/>
        <family val="2"/>
        <scheme val="minor"/>
      </rPr>
      <t xml:space="preserve">or </t>
    </r>
    <r>
      <rPr>
        <b/>
        <sz val="11"/>
        <color rgb="FF1F497D"/>
        <rFont val="Calibri"/>
        <family val="2"/>
        <scheme val="minor"/>
      </rPr>
      <t xml:space="preserve">Ending balance </t>
    </r>
    <r>
      <rPr>
        <sz val="11"/>
        <color rgb="FF1F497D"/>
        <rFont val="Calibri"/>
        <family val="2"/>
        <scheme val="minor"/>
      </rPr>
      <t xml:space="preserve">listed in the top right corner of the </t>
    </r>
    <r>
      <rPr>
        <b/>
        <sz val="11"/>
        <color rgb="FF1F497D"/>
        <rFont val="Calibri"/>
        <family val="2"/>
        <scheme val="minor"/>
      </rPr>
      <t xml:space="preserve">Transactions </t>
    </r>
    <r>
      <rPr>
        <sz val="11"/>
        <color rgb="FF1F497D"/>
        <rFont val="Calibri"/>
        <family val="2"/>
        <scheme val="minor"/>
      </rPr>
      <t xml:space="preserve">tab or the </t>
    </r>
    <r>
      <rPr>
        <b/>
        <sz val="11"/>
        <color rgb="FF1F497D"/>
        <rFont val="Calibri"/>
        <family val="2"/>
        <scheme val="minor"/>
      </rPr>
      <t>Balance of Unspent Funds</t>
    </r>
    <r>
      <rPr>
        <sz val="11"/>
        <color rgb="FF1F497D"/>
        <rFont val="Calibri"/>
        <family val="2"/>
        <scheme val="minor"/>
      </rPr>
      <t xml:space="preserve"> column. For these transactions, the </t>
    </r>
    <r>
      <rPr>
        <b/>
        <sz val="11"/>
        <color rgb="FF1F497D"/>
        <rFont val="Calibri"/>
        <family val="2"/>
        <scheme val="minor"/>
      </rPr>
      <t>Transaction amount</t>
    </r>
    <r>
      <rPr>
        <sz val="11"/>
        <color rgb="FF1F497D"/>
        <rFont val="Calibri"/>
        <family val="2"/>
        <scheme val="minor"/>
      </rPr>
      <t xml:space="preserve"> columns will be highlighted in pale orange with blue text to avoid confusion.</t>
    </r>
  </si>
  <si>
    <t>The instructions below can be expanded or collapsed as needed using the 
number buttons (higher number to expand, lower number to collapse)  in 
the upper portion of the left margin to expand or collapse all sections and/or 
the plus (expand) and minus (collapse) signs in the left margin to expand or 
collapse a specific section or subsection.</t>
  </si>
  <si>
    <r>
      <t>a.</t>
    </r>
    <r>
      <rPr>
        <sz val="7"/>
        <color theme="1"/>
        <rFont val="Times New Roman"/>
        <family val="1"/>
      </rPr>
      <t xml:space="preserve">       </t>
    </r>
    <r>
      <rPr>
        <sz val="11"/>
        <color theme="1"/>
        <rFont val="Calibri"/>
        <family val="2"/>
        <scheme val="minor"/>
      </rPr>
      <t xml:space="preserve">Open the </t>
    </r>
    <r>
      <rPr>
        <b/>
        <sz val="11"/>
        <color theme="1"/>
        <rFont val="Calibri"/>
        <family val="2"/>
        <scheme val="minor"/>
      </rPr>
      <t>Habitat Trip Team Leader Expense Report</t>
    </r>
    <r>
      <rPr>
        <sz val="11"/>
        <color theme="1"/>
        <rFont val="Calibri"/>
        <family val="2"/>
        <scheme val="minor"/>
      </rPr>
      <t xml:space="preserve"> template sent by your trip coordinator.</t>
    </r>
  </si>
  <si>
    <r>
      <rPr>
        <b/>
        <sz val="11"/>
        <color theme="1"/>
        <rFont val="Calibri"/>
        <family val="2"/>
        <scheme val="minor"/>
      </rPr>
      <t>ii.</t>
    </r>
    <r>
      <rPr>
        <b/>
        <sz val="7"/>
        <color theme="1"/>
        <rFont val="Times New Roman"/>
        <family val="1"/>
      </rPr>
      <t xml:space="preserve">      </t>
    </r>
    <r>
      <rPr>
        <b/>
        <sz val="11"/>
        <color theme="1"/>
        <rFont val="Calibri"/>
        <family val="2"/>
        <scheme val="minor"/>
      </rPr>
      <t>Event code</t>
    </r>
  </si>
  <si>
    <r>
      <rPr>
        <b/>
        <sz val="11"/>
        <color theme="1"/>
        <rFont val="Calibri"/>
        <family val="2"/>
        <scheme val="minor"/>
      </rPr>
      <t>iii.</t>
    </r>
    <r>
      <rPr>
        <b/>
        <sz val="7"/>
        <color theme="1"/>
        <rFont val="Times New Roman"/>
        <family val="1"/>
      </rPr>
      <t xml:space="preserve">      </t>
    </r>
    <r>
      <rPr>
        <b/>
        <sz val="11"/>
        <color theme="1"/>
        <rFont val="Calibri"/>
        <family val="2"/>
        <scheme val="minor"/>
      </rPr>
      <t>Trip destination</t>
    </r>
  </si>
  <si>
    <r>
      <rPr>
        <b/>
        <sz val="11"/>
        <color theme="1"/>
        <rFont val="Calibri"/>
        <family val="2"/>
        <scheme val="minor"/>
      </rPr>
      <t>iv.</t>
    </r>
    <r>
      <rPr>
        <b/>
        <sz val="7"/>
        <color theme="1"/>
        <rFont val="Times New Roman"/>
        <family val="1"/>
      </rPr>
      <t xml:space="preserve">      </t>
    </r>
    <r>
      <rPr>
        <b/>
        <sz val="11"/>
        <color theme="1"/>
        <rFont val="Calibri"/>
        <family val="2"/>
        <scheme val="minor"/>
      </rPr>
      <t>Date expense report submitted</t>
    </r>
  </si>
  <si>
    <r>
      <rPr>
        <b/>
        <sz val="11"/>
        <color theme="1"/>
        <rFont val="Calibri"/>
        <family val="2"/>
        <scheme val="minor"/>
      </rPr>
      <t>v.</t>
    </r>
    <r>
      <rPr>
        <b/>
        <sz val="7"/>
        <color theme="1"/>
        <rFont val="Times New Roman"/>
        <family val="1"/>
      </rPr>
      <t xml:space="preserve">      </t>
    </r>
    <r>
      <rPr>
        <b/>
        <sz val="11"/>
        <color theme="1"/>
        <rFont val="Calibri"/>
        <family val="2"/>
        <scheme val="minor"/>
      </rPr>
      <t>Local currency name</t>
    </r>
  </si>
  <si>
    <r>
      <t xml:space="preserve"> </t>
    </r>
    <r>
      <rPr>
        <b/>
        <sz val="11.5"/>
        <color rgb="FF1F497D"/>
        <rFont val="Calibri"/>
        <family val="2"/>
        <scheme val="minor"/>
      </rPr>
      <t xml:space="preserve">A note about ATM transactions and Exchanges: </t>
    </r>
    <r>
      <rPr>
        <sz val="11.5"/>
        <color rgb="FF1F497D"/>
        <rFont val="Calibri"/>
        <family val="2"/>
        <scheme val="minor"/>
      </rPr>
      <t xml:space="preserve">All bank fees associated with a transaction, such as ATM currency exchange and/or usage fees, credit card currency exchange fees, and/or commissions/fees charged by a bank or currency exchange service to exchange currency, should be entered as "Bank Fees". </t>
    </r>
    <r>
      <rPr>
        <sz val="11"/>
        <color rgb="FF1F497D"/>
        <rFont val="Calibri"/>
        <family val="2"/>
        <scheme val="minor"/>
      </rPr>
      <t xml:space="preserve">If you exchanged US Dollars to Local Currency, exchanged Local Currency to US Dollars, and/or used an ATM to withdraw funds from your travel advance currency, enter the transaction and any corresponding bank fees </t>
    </r>
    <r>
      <rPr>
        <i/>
        <sz val="11"/>
        <color rgb="FF1F497D"/>
        <rFont val="Calibri"/>
        <family val="2"/>
        <scheme val="minor"/>
      </rPr>
      <t xml:space="preserve">on separate lines </t>
    </r>
    <r>
      <rPr>
        <sz val="11"/>
        <color rgb="FF1F497D"/>
        <rFont val="Calibri"/>
        <family val="2"/>
        <scheme val="minor"/>
      </rPr>
      <t xml:space="preserve">when entering transactions. Bank fees should be entered </t>
    </r>
    <r>
      <rPr>
        <i/>
        <sz val="11"/>
        <color rgb="FF1F497D"/>
        <rFont val="Calibri"/>
        <family val="2"/>
        <scheme val="minor"/>
      </rPr>
      <t>as listed on your receipt</t>
    </r>
    <r>
      <rPr>
        <sz val="11"/>
        <color rgb="FF1F497D"/>
        <rFont val="Calibri"/>
        <family val="2"/>
        <scheme val="minor"/>
      </rPr>
      <t xml:space="preserve">. To avoid confusion, we recommend using adjoining rows. </t>
    </r>
  </si>
  <si>
    <r>
      <t>·</t>
    </r>
    <r>
      <rPr>
        <sz val="7"/>
        <color rgb="FF1F497D"/>
        <rFont val="Times New Roman"/>
        <family val="1"/>
      </rPr>
      <t>         </t>
    </r>
    <r>
      <rPr>
        <b/>
        <sz val="11"/>
        <color rgb="FF1F497D"/>
        <rFont val="Calibri"/>
        <family val="2"/>
        <scheme val="minor"/>
      </rPr>
      <t xml:space="preserve">Example: </t>
    </r>
    <r>
      <rPr>
        <sz val="11"/>
        <color rgb="FF1F497D"/>
        <rFont val="Calibri"/>
        <family val="2"/>
        <scheme val="minor"/>
      </rPr>
      <t xml:space="preserve">$500 US Dollars was exchanged for Local Currency. The rate was 5.3 Local Currency = 1 US Dollar. A fee of $12.50 was charged. </t>
    </r>
    <r>
      <rPr>
        <b/>
        <sz val="11"/>
        <color rgb="FF1F497D"/>
        <rFont val="Calibri"/>
        <family val="2"/>
        <scheme val="minor"/>
      </rPr>
      <t>(A)</t>
    </r>
    <r>
      <rPr>
        <sz val="11"/>
        <color rgb="FF1F497D"/>
        <rFont val="Calibri"/>
        <family val="2"/>
        <scheme val="minor"/>
      </rPr>
      <t xml:space="preserve"> First enter the $500 "Exchange" transaction, with "US Dollars" as the currency and "5.3" as the exchange rate. </t>
    </r>
    <r>
      <rPr>
        <b/>
        <sz val="11"/>
        <color rgb="FF1F497D"/>
        <rFont val="Calibri"/>
        <family val="2"/>
        <scheme val="minor"/>
      </rPr>
      <t>(B)</t>
    </r>
    <r>
      <rPr>
        <sz val="11"/>
        <color rgb="FF1F497D"/>
        <rFont val="Calibri"/>
        <family val="2"/>
        <scheme val="minor"/>
      </rPr>
      <t xml:space="preserve"> Enter the 12.50 "Bank Fees" on the next line with "US Dollars" as the currency and "5.3" as the exchange rate. </t>
    </r>
    <r>
      <rPr>
        <i/>
        <sz val="11"/>
        <color rgb="FF1F497D"/>
        <rFont val="Calibri"/>
        <family val="2"/>
        <scheme val="minor"/>
      </rPr>
      <t xml:space="preserve">This example is illustrated on lines 6 and 7 of the </t>
    </r>
    <r>
      <rPr>
        <b/>
        <i/>
        <sz val="11"/>
        <color rgb="FF1F497D"/>
        <rFont val="Calibri"/>
        <family val="2"/>
        <scheme val="minor"/>
      </rPr>
      <t>Transactions</t>
    </r>
    <r>
      <rPr>
        <i/>
        <sz val="11"/>
        <color rgb="FF1F497D"/>
        <rFont val="Calibri"/>
        <family val="2"/>
        <scheme val="minor"/>
      </rPr>
      <t xml:space="preserve"> tab.</t>
    </r>
  </si>
  <si>
    <r>
      <t>a.</t>
    </r>
    <r>
      <rPr>
        <b/>
        <sz val="7"/>
        <color theme="1"/>
        <rFont val="Times New Roman"/>
        <family val="1"/>
      </rPr>
      <t xml:space="preserve">       </t>
    </r>
    <r>
      <rPr>
        <sz val="11"/>
        <color theme="1"/>
        <rFont val="Calibri"/>
        <family val="2"/>
        <scheme val="minor"/>
      </rPr>
      <t>Examples are included on the</t>
    </r>
    <r>
      <rPr>
        <b/>
        <sz val="11"/>
        <color theme="1"/>
        <rFont val="Calibri"/>
        <family val="2"/>
        <scheme val="minor"/>
      </rPr>
      <t>Transactions</t>
    </r>
    <r>
      <rPr>
        <sz val="11"/>
        <color theme="1"/>
        <rFont val="Calibri"/>
        <family val="2"/>
        <scheme val="minor"/>
      </rPr>
      <t xml:space="preserve"> tab</t>
    </r>
  </si>
  <si>
    <t>Emergency Fund</t>
  </si>
  <si>
    <t>Meals</t>
  </si>
  <si>
    <t>Accommodations</t>
  </si>
  <si>
    <r>
      <t>5.</t>
    </r>
    <r>
      <rPr>
        <b/>
        <sz val="7"/>
        <color theme="1"/>
        <rFont val="Times New Roman"/>
        <family val="1"/>
      </rPr>
      <t xml:space="preserve">       </t>
    </r>
    <r>
      <rPr>
        <b/>
        <sz val="11"/>
        <color theme="1"/>
        <rFont val="Calibri"/>
        <family val="2"/>
        <scheme val="minor"/>
      </rPr>
      <t>Accommodations</t>
    </r>
  </si>
  <si>
    <r>
      <t>6.</t>
    </r>
    <r>
      <rPr>
        <b/>
        <sz val="7"/>
        <color theme="1"/>
        <rFont val="Times New Roman"/>
        <family val="1"/>
      </rPr>
      <t xml:space="preserve">       </t>
    </r>
    <r>
      <rPr>
        <b/>
        <sz val="11"/>
        <color theme="1"/>
        <rFont val="Calibri"/>
        <family val="2"/>
        <scheme val="minor"/>
      </rPr>
      <t>Meals</t>
    </r>
  </si>
  <si>
    <r>
      <t>7.</t>
    </r>
    <r>
      <rPr>
        <b/>
        <sz val="7"/>
        <color theme="1"/>
        <rFont val="Times New Roman"/>
        <family val="1"/>
      </rPr>
      <t xml:space="preserve">       </t>
    </r>
    <r>
      <rPr>
        <b/>
        <sz val="11"/>
        <color theme="1"/>
        <rFont val="Calibri"/>
        <family val="2"/>
        <scheme val="minor"/>
      </rPr>
      <t xml:space="preserve">Cultural Activities </t>
    </r>
  </si>
  <si>
    <r>
      <t>8.</t>
    </r>
    <r>
      <rPr>
        <b/>
        <sz val="7"/>
        <color theme="1"/>
        <rFont val="Times New Roman"/>
        <family val="1"/>
      </rPr>
      <t xml:space="preserve">   </t>
    </r>
    <r>
      <rPr>
        <b/>
        <sz val="11"/>
        <color theme="1"/>
        <rFont val="Calibri"/>
        <family val="2"/>
        <scheme val="minor"/>
      </rPr>
      <t>Emergency Fund</t>
    </r>
  </si>
  <si>
    <t>Sunscreen purchased before trip</t>
  </si>
  <si>
    <t>Sample1</t>
  </si>
  <si>
    <t>Sample2</t>
  </si>
  <si>
    <t>Sample3</t>
  </si>
  <si>
    <t>Sample4</t>
  </si>
  <si>
    <t>Sample5</t>
  </si>
  <si>
    <r>
      <t xml:space="preserve">Please refer to the </t>
    </r>
    <r>
      <rPr>
        <b/>
        <sz val="11"/>
        <color theme="5" tint="-0.249977111117893"/>
        <rFont val="Calibri"/>
        <family val="2"/>
        <scheme val="minor"/>
      </rPr>
      <t>Instructions</t>
    </r>
    <r>
      <rPr>
        <sz val="11"/>
        <color theme="5" tint="-0.249977111117893"/>
        <rFont val="Calibri"/>
        <family val="2"/>
        <scheme val="minor"/>
      </rPr>
      <t xml:space="preserve"> when completing this report. 
Sample transactions are included on the </t>
    </r>
    <r>
      <rPr>
        <b/>
        <sz val="11"/>
        <color theme="5" tint="-0.249977111117893"/>
        <rFont val="Calibri"/>
        <family val="2"/>
        <scheme val="minor"/>
      </rPr>
      <t>Transactions</t>
    </r>
    <r>
      <rPr>
        <sz val="11"/>
        <color theme="5" tint="-0.249977111117893"/>
        <rFont val="Calibri"/>
        <family val="2"/>
        <scheme val="minor"/>
      </rPr>
      <t xml:space="preserve"> tab for illustrative purposes.</t>
    </r>
  </si>
  <si>
    <r>
      <rPr>
        <b/>
        <sz val="11"/>
        <rFont val="Calibri"/>
        <family val="2"/>
        <scheme val="minor"/>
      </rPr>
      <t xml:space="preserve">Examples include: </t>
    </r>
    <r>
      <rPr>
        <sz val="11"/>
        <rFont val="Calibri"/>
        <family val="2"/>
        <scheme val="minor"/>
      </rPr>
      <t xml:space="preserve">Nominal clinic or hospital fees, pharmaceutical needs (bandages, insect repellent, sunscreen, etc.), cell phone plan  
</t>
    </r>
    <r>
      <rPr>
        <sz val="11"/>
        <color rgb="FFC00000"/>
        <rFont val="Calibri"/>
        <family val="2"/>
        <scheme val="minor"/>
      </rPr>
      <t xml:space="preserve">Refer to the </t>
    </r>
    <r>
      <rPr>
        <b/>
        <sz val="11"/>
        <color rgb="FFC00000"/>
        <rFont val="Calibri"/>
        <family val="2"/>
        <scheme val="minor"/>
      </rPr>
      <t xml:space="preserve">Travel Advance and Expenses General Guidelines </t>
    </r>
    <r>
      <rPr>
        <sz val="11"/>
        <color rgb="FFC00000"/>
        <rFont val="Calibri"/>
        <family val="2"/>
        <scheme val="minor"/>
      </rPr>
      <t xml:space="preserve">document for restrictions and additional examples. </t>
    </r>
  </si>
  <si>
    <t>Travel Advance amount (in US dollars)</t>
  </si>
  <si>
    <r>
      <t>b.</t>
    </r>
    <r>
      <rPr>
        <sz val="7"/>
        <color theme="1"/>
        <rFont val="Times New Roman"/>
        <family val="1"/>
      </rPr>
      <t xml:space="preserve">      </t>
    </r>
    <r>
      <rPr>
        <b/>
        <sz val="11"/>
        <color theme="1"/>
        <rFont val="Calibri"/>
        <family val="2"/>
        <scheme val="minor"/>
      </rPr>
      <t>Starting with row 14</t>
    </r>
    <r>
      <rPr>
        <sz val="11"/>
        <color theme="1"/>
        <rFont val="Calibri"/>
        <family val="2"/>
        <scheme val="minor"/>
      </rPr>
      <t xml:space="preserve"> </t>
    </r>
    <r>
      <rPr>
        <b/>
        <i/>
        <sz val="11"/>
        <color theme="1"/>
        <rFont val="Calibri"/>
        <family val="2"/>
        <scheme val="minor"/>
      </rPr>
      <t>(Receipt number 1),</t>
    </r>
    <r>
      <rPr>
        <sz val="11"/>
        <color theme="1"/>
        <rFont val="Calibri"/>
        <family val="2"/>
        <scheme val="minor"/>
      </rPr>
      <t xml:space="preserve"> enter the following information next to the appropriate receipt number for each transaction: </t>
    </r>
    <r>
      <rPr>
        <i/>
        <sz val="11"/>
        <color rgb="FF002060"/>
        <rFont val="Calibri"/>
        <family val="2"/>
        <scheme val="minor"/>
      </rPr>
      <t/>
    </r>
  </si>
  <si>
    <r>
      <t xml:space="preserve">Sample transactions have been entered on lines 6-10 of the </t>
    </r>
    <r>
      <rPr>
        <b/>
        <i/>
        <sz val="11"/>
        <color rgb="FF1F497D"/>
        <rFont val="Calibri"/>
        <family val="2"/>
        <scheme val="minor"/>
      </rPr>
      <t>Transactions</t>
    </r>
    <r>
      <rPr>
        <i/>
        <sz val="11"/>
        <color rgb="FF1F497D"/>
        <rFont val="Calibri"/>
        <family val="2"/>
        <scheme val="minor"/>
      </rPr>
      <t xml:space="preserve"> tab for illustrative purposes.</t>
    </r>
  </si>
  <si>
    <r>
      <t>b.</t>
    </r>
    <r>
      <rPr>
        <b/>
        <sz val="7"/>
        <color theme="1"/>
        <rFont val="Times New Roman"/>
        <family val="1"/>
      </rPr>
      <t xml:space="preserve">      </t>
    </r>
    <r>
      <rPr>
        <sz val="11"/>
        <color theme="1"/>
        <rFont val="Calibri"/>
        <family val="2"/>
        <scheme val="minor"/>
      </rPr>
      <t xml:space="preserve">Pharmaceutical needs (bandages, insect repellent, sunscreen, etc.) </t>
    </r>
  </si>
  <si>
    <r>
      <t xml:space="preserve">c.     </t>
    </r>
    <r>
      <rPr>
        <sz val="11"/>
        <color theme="1"/>
        <rFont val="Calibri"/>
        <family val="2"/>
        <scheme val="minor"/>
      </rPr>
      <t>Cell phone plan</t>
    </r>
  </si>
  <si>
    <r>
      <t xml:space="preserve">d.     Refer to the </t>
    </r>
    <r>
      <rPr>
        <b/>
        <i/>
        <sz val="11"/>
        <color theme="3"/>
        <rFont val="Calibri"/>
        <family val="2"/>
        <scheme val="minor"/>
      </rPr>
      <t>Travel Advance and Expenses General Guidelines</t>
    </r>
    <r>
      <rPr>
        <i/>
        <sz val="11"/>
        <color theme="3"/>
        <rFont val="Calibri"/>
        <family val="2"/>
        <scheme val="minor"/>
      </rPr>
      <t xml:space="preserve">
document for restrictions and additional examples.</t>
    </r>
  </si>
  <si>
    <t>c.     Wait until your expense report has been approved before submitting payment
if a balance is owed to Habitat for Humanity International.</t>
  </si>
  <si>
    <t>6. Submit your payment, if applicable.</t>
  </si>
  <si>
    <t>b. Once your expense report has been approved:</t>
  </si>
  <si>
    <t>ii. You will be sent payment if a balance is owed to the team leader.</t>
  </si>
  <si>
    <t>a. Habitat for Humanity staff will process your report and verify that your expenses have been approved.</t>
  </si>
  <si>
    <t>i. You will be contacted to make payment arrangements if a balance is owed to Habitat for Humanity International.</t>
  </si>
  <si>
    <t>Unspent Local Currency</t>
  </si>
  <si>
    <t>Commission charged to exchange $500 USD to local currency (Receipt Sample2)</t>
  </si>
  <si>
    <t>Currency Conversion 
loss or gain (in US Dollars)</t>
  </si>
  <si>
    <t>Currency Conversion loss or gain</t>
  </si>
  <si>
    <t>Currency Conversion Loss or Gain (adjacent)</t>
  </si>
  <si>
    <t>Currency Conversion Loss or Gain (2 up)</t>
  </si>
  <si>
    <t>Currency Conversion Loss or Gain (3 up)</t>
  </si>
  <si>
    <t>Currency Conversion Loss or Gain (4 up)</t>
  </si>
  <si>
    <t>Currency Conversion Loss or Gain (5 up)</t>
  </si>
  <si>
    <t>Currency Conversion Loss or Gain (6 up)</t>
  </si>
  <si>
    <r>
      <t xml:space="preserve">Transaction amount
</t>
    </r>
    <r>
      <rPr>
        <sz val="11"/>
        <color rgb="FFFFFF99"/>
        <rFont val="Calibri"/>
        <family val="2"/>
        <scheme val="minor"/>
      </rPr>
      <t>(Numbers &amp; decimals only.)</t>
    </r>
  </si>
  <si>
    <r>
      <t xml:space="preserve">Begin entering transactions on line 14. </t>
    </r>
    <r>
      <rPr>
        <i/>
        <sz val="12"/>
        <color theme="5" tint="-0.249977111117893"/>
        <rFont val="Calibri"/>
        <family val="2"/>
        <scheme val="minor"/>
      </rPr>
      <t>For international trips, be sure to enter an exchange from US dollars to local currency on line 14 and begin entering all other transactions starting on line 15.</t>
    </r>
    <r>
      <rPr>
        <sz val="12"/>
        <color theme="5" tint="-0.249977111117893"/>
        <rFont val="Calibri"/>
        <family val="2"/>
        <scheme val="minor"/>
      </rPr>
      <t xml:space="preserve"> Lines 6-10 below show sample transactions for illustrative purposes. Refer to the </t>
    </r>
    <r>
      <rPr>
        <b/>
        <sz val="12"/>
        <color theme="5" tint="-0.249977111117893"/>
        <rFont val="Calibri"/>
        <family val="2"/>
        <scheme val="minor"/>
      </rPr>
      <t xml:space="preserve">Instructions </t>
    </r>
    <r>
      <rPr>
        <sz val="12"/>
        <color theme="5" tint="-0.249977111117893"/>
        <rFont val="Calibri"/>
        <family val="2"/>
        <scheme val="minor"/>
      </rPr>
      <t xml:space="preserve">for additional details on how to input transaction information. Once all transactiuons have been entered, review the </t>
    </r>
    <r>
      <rPr>
        <b/>
        <sz val="12"/>
        <color theme="5" tint="-0.249977111117893"/>
        <rFont val="Calibri"/>
        <family val="2"/>
        <scheme val="minor"/>
      </rPr>
      <t>Summary</t>
    </r>
    <r>
      <rPr>
        <sz val="12"/>
        <color theme="5" tint="-0.249977111117893"/>
        <rFont val="Calibri"/>
        <family val="2"/>
        <scheme val="minor"/>
      </rPr>
      <t xml:space="preserve"> tab before submitting the report.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</si>
</sst>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409]d\-mmm\-yy;@"/>
  </numFmts>
  <fonts count="56" x14ac:knownFonts="1">
    <font>
      <sz val="11"/>
      <color theme="1"/>
      <name val="Calibri"/>
      <family val="2"/>
      <scheme val="minor"/>
    </font>
    <font>
      <sz val="10"/>
      <name val="Berlin Sans FB"/>
      <family val="2"/>
    </font>
    <font>
      <sz val="10"/>
      <name val="Arial"/>
      <family val="2"/>
    </font>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sz val="11"/>
      <name val="Calibri"/>
      <family val="2"/>
      <scheme val="minor"/>
    </font>
    <font>
      <b/>
      <sz val="14"/>
      <name val="Calibri"/>
      <family val="2"/>
      <scheme val="minor"/>
    </font>
    <font>
      <sz val="18"/>
      <color theme="1"/>
      <name val="Calibri"/>
      <family val="2"/>
      <scheme val="minor"/>
    </font>
    <font>
      <sz val="11"/>
      <color rgb="FFFFFF00"/>
      <name val="Calibri"/>
      <family val="2"/>
      <scheme val="minor"/>
    </font>
    <font>
      <u/>
      <sz val="11"/>
      <color theme="10"/>
      <name val="Calibri"/>
      <family val="2"/>
      <scheme val="minor"/>
    </font>
    <font>
      <sz val="11"/>
      <color theme="1"/>
      <name val="Calibri"/>
      <family val="2"/>
    </font>
    <font>
      <b/>
      <sz val="24"/>
      <color theme="1"/>
      <name val="Calibri"/>
      <family val="2"/>
      <scheme val="minor"/>
    </font>
    <font>
      <b/>
      <sz val="11"/>
      <name val="Calibri"/>
      <family val="2"/>
      <scheme val="minor"/>
    </font>
    <font>
      <b/>
      <sz val="16"/>
      <color theme="1"/>
      <name val="Calibri"/>
      <family val="2"/>
      <scheme val="minor"/>
    </font>
    <font>
      <sz val="16"/>
      <color theme="1"/>
      <name val="Calibri"/>
      <family val="2"/>
      <scheme val="minor"/>
    </font>
    <font>
      <i/>
      <sz val="11"/>
      <color rgb="FFFFFF99"/>
      <name val="Calibri"/>
      <family val="2"/>
      <scheme val="minor"/>
    </font>
    <font>
      <sz val="11"/>
      <color rgb="FFFFFF99"/>
      <name val="Calibri"/>
      <family val="2"/>
      <scheme val="minor"/>
    </font>
    <font>
      <b/>
      <sz val="11"/>
      <color theme="5" tint="-0.249977111117893"/>
      <name val="Calibri"/>
      <family val="2"/>
      <scheme val="minor"/>
    </font>
    <font>
      <sz val="11"/>
      <color theme="5" tint="-0.249977111117893"/>
      <name val="Calibri"/>
      <family val="2"/>
      <scheme val="minor"/>
    </font>
    <font>
      <sz val="11"/>
      <color theme="5" tint="-0.499984740745262"/>
      <name val="Calibri"/>
      <family val="2"/>
      <scheme val="minor"/>
    </font>
    <font>
      <sz val="11"/>
      <color theme="0" tint="-0.499984740745262"/>
      <name val="Calibri"/>
      <family val="2"/>
      <scheme val="minor"/>
    </font>
    <font>
      <sz val="12"/>
      <color theme="1"/>
      <name val="Calibri"/>
      <family val="2"/>
      <scheme val="minor"/>
    </font>
    <font>
      <b/>
      <sz val="12"/>
      <color theme="1"/>
      <name val="Calibri"/>
      <family val="2"/>
      <scheme val="minor"/>
    </font>
    <font>
      <sz val="11"/>
      <color theme="1"/>
      <name val="Symbol"/>
      <family val="1"/>
      <charset val="2"/>
    </font>
    <font>
      <sz val="7"/>
      <color theme="1"/>
      <name val="Times New Roman"/>
      <family val="1"/>
    </font>
    <font>
      <b/>
      <sz val="7"/>
      <color theme="1"/>
      <name val="Times New Roman"/>
      <family val="1"/>
    </font>
    <font>
      <sz val="11"/>
      <color rgb="FF1F497D"/>
      <name val="Calibri"/>
      <family val="2"/>
      <scheme val="minor"/>
    </font>
    <font>
      <sz val="7"/>
      <color rgb="FF1F497D"/>
      <name val="Times New Roman"/>
      <family val="1"/>
    </font>
    <font>
      <b/>
      <i/>
      <sz val="12"/>
      <color theme="1"/>
      <name val="Calibri"/>
      <family val="2"/>
      <scheme val="minor"/>
    </font>
    <font>
      <i/>
      <sz val="11"/>
      <color rgb="FF1F497D"/>
      <name val="Calibri"/>
      <family val="2"/>
      <scheme val="minor"/>
    </font>
    <font>
      <i/>
      <sz val="7"/>
      <color rgb="FF1F497D"/>
      <name val="Times New Roman"/>
      <family val="1"/>
    </font>
    <font>
      <b/>
      <i/>
      <sz val="11"/>
      <color theme="1"/>
      <name val="Calibri"/>
      <family val="2"/>
      <scheme val="minor"/>
    </font>
    <font>
      <b/>
      <i/>
      <sz val="11"/>
      <color rgb="FF1F497D"/>
      <name val="Calibri"/>
      <family val="2"/>
      <scheme val="minor"/>
    </font>
    <font>
      <b/>
      <sz val="11"/>
      <color rgb="FF1F497D"/>
      <name val="Calibri"/>
      <family val="2"/>
      <scheme val="minor"/>
    </font>
    <font>
      <sz val="12"/>
      <color rgb="FF1F497D"/>
      <name val="Calibri"/>
      <family val="2"/>
      <scheme val="minor"/>
    </font>
    <font>
      <b/>
      <sz val="11.5"/>
      <color rgb="FF1F497D"/>
      <name val="Calibri"/>
      <family val="2"/>
      <scheme val="minor"/>
    </font>
    <font>
      <sz val="11"/>
      <color rgb="FF1F497D"/>
      <name val="Symbol"/>
      <family val="1"/>
      <charset val="2"/>
    </font>
    <font>
      <b/>
      <i/>
      <sz val="7"/>
      <color theme="1"/>
      <name val="Times New Roman"/>
      <family val="1"/>
    </font>
    <font>
      <b/>
      <i/>
      <sz val="7"/>
      <color rgb="FF1F497D"/>
      <name val="Times New Roman"/>
      <family val="1"/>
    </font>
    <font>
      <i/>
      <sz val="12"/>
      <color theme="1"/>
      <name val="Calibri"/>
      <family val="2"/>
      <scheme val="minor"/>
    </font>
    <font>
      <sz val="11"/>
      <color theme="0"/>
      <name val="Calibri"/>
      <family val="2"/>
      <scheme val="minor"/>
    </font>
    <font>
      <i/>
      <sz val="11"/>
      <color theme="1"/>
      <name val="Calibri"/>
      <family val="2"/>
      <scheme val="minor"/>
    </font>
    <font>
      <b/>
      <sz val="12"/>
      <color theme="5" tint="-0.249977111117893"/>
      <name val="Calibri"/>
      <family val="2"/>
      <scheme val="minor"/>
    </font>
    <font>
      <sz val="12"/>
      <color theme="5" tint="-0.249977111117893"/>
      <name val="Calibri"/>
      <family val="2"/>
      <scheme val="minor"/>
    </font>
    <font>
      <i/>
      <sz val="11"/>
      <color rgb="FF002060"/>
      <name val="Calibri"/>
      <family val="2"/>
      <scheme val="minor"/>
    </font>
    <font>
      <sz val="11.5"/>
      <color rgb="FF1F497D"/>
      <name val="Calibri"/>
      <family val="2"/>
      <scheme val="minor"/>
    </font>
    <font>
      <u/>
      <sz val="11"/>
      <color theme="0"/>
      <name val="Calibri"/>
      <family val="2"/>
      <scheme val="minor"/>
    </font>
    <font>
      <u/>
      <sz val="11"/>
      <color rgb="FFFFFF99"/>
      <name val="Calibri"/>
      <family val="2"/>
      <scheme val="minor"/>
    </font>
    <font>
      <sz val="11"/>
      <color rgb="FFC00000"/>
      <name val="Calibri"/>
      <family val="2"/>
      <scheme val="minor"/>
    </font>
    <font>
      <b/>
      <sz val="11"/>
      <color rgb="FFC00000"/>
      <name val="Calibri"/>
      <family val="2"/>
      <scheme val="minor"/>
    </font>
    <font>
      <i/>
      <sz val="11"/>
      <color theme="3"/>
      <name val="Calibri"/>
      <family val="2"/>
      <scheme val="minor"/>
    </font>
    <font>
      <b/>
      <i/>
      <sz val="11"/>
      <color theme="3"/>
      <name val="Calibri"/>
      <family val="2"/>
      <scheme val="minor"/>
    </font>
    <font>
      <b/>
      <i/>
      <sz val="12"/>
      <color rgb="FF1F497D"/>
      <name val="Calibri"/>
      <family val="2"/>
      <scheme val="minor"/>
    </font>
    <font>
      <i/>
      <sz val="12"/>
      <color theme="5" tint="-0.249977111117893"/>
      <name val="Calibri"/>
      <family val="2"/>
      <scheme val="minor"/>
    </font>
  </fonts>
  <fills count="23">
    <fill>
      <patternFill patternType="none"/>
    </fill>
    <fill>
      <patternFill patternType="gray125"/>
    </fill>
    <fill>
      <patternFill patternType="solid">
        <fgColor theme="1"/>
        <bgColor indexed="64"/>
      </patternFill>
    </fill>
    <fill>
      <patternFill patternType="solid">
        <fgColor theme="4" tint="0.59999389629810485"/>
        <bgColor indexed="64"/>
      </patternFill>
    </fill>
    <fill>
      <patternFill patternType="solid">
        <fgColor theme="0"/>
        <bgColor indexed="64"/>
      </patternFill>
    </fill>
    <fill>
      <patternFill patternType="solid">
        <fgColor theme="6" tint="0.39997558519241921"/>
        <bgColor indexed="64"/>
      </patternFill>
    </fill>
    <fill>
      <patternFill patternType="solid">
        <fgColor rgb="FF00B050"/>
        <bgColor indexed="64"/>
      </patternFill>
    </fill>
    <fill>
      <patternFill patternType="solid">
        <fgColor theme="5" tint="0.59999389629810485"/>
        <bgColor indexed="64"/>
      </patternFill>
    </fill>
    <fill>
      <patternFill patternType="solid">
        <fgColor theme="3" tint="0.39997558519241921"/>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0" tint="-0.499984740745262"/>
        <bgColor indexed="64"/>
      </patternFill>
    </fill>
    <fill>
      <patternFill patternType="solid">
        <fgColor rgb="FFF0F082"/>
        <bgColor indexed="64"/>
      </patternFill>
    </fill>
    <fill>
      <patternFill patternType="solid">
        <fgColor rgb="FFFFFF99"/>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7030A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thin">
        <color indexed="64"/>
      </top>
      <bottom/>
      <diagonal/>
    </border>
    <border>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s>
  <cellStyleXfs count="5">
    <xf numFmtId="0" fontId="0" fillId="0" borderId="0"/>
    <xf numFmtId="0" fontId="1" fillId="0" borderId="0"/>
    <xf numFmtId="44" fontId="2" fillId="0" borderId="0" applyFont="0" applyFill="0" applyBorder="0" applyAlignment="0" applyProtection="0"/>
    <xf numFmtId="44" fontId="3" fillId="0" borderId="0" applyFont="0" applyFill="0" applyBorder="0" applyAlignment="0" applyProtection="0"/>
    <xf numFmtId="0" fontId="11" fillId="0" borderId="0" applyNumberFormat="0" applyFill="0" applyBorder="0" applyAlignment="0" applyProtection="0"/>
  </cellStyleXfs>
  <cellXfs count="301">
    <xf numFmtId="0" fontId="0" fillId="0" borderId="0" xfId="0"/>
    <xf numFmtId="0" fontId="7" fillId="3" borderId="3" xfId="1" applyFont="1" applyFill="1" applyBorder="1" applyProtection="1"/>
    <xf numFmtId="164" fontId="0" fillId="4" borderId="1" xfId="0" applyNumberFormat="1" applyFill="1" applyBorder="1" applyProtection="1">
      <protection locked="0"/>
    </xf>
    <xf numFmtId="0" fontId="0" fillId="4" borderId="1" xfId="0" applyFill="1" applyBorder="1" applyProtection="1">
      <protection locked="0"/>
    </xf>
    <xf numFmtId="0" fontId="0" fillId="4" borderId="0" xfId="0" applyFill="1" applyProtection="1"/>
    <xf numFmtId="0" fontId="5" fillId="4" borderId="0" xfId="0" applyFont="1" applyFill="1" applyProtection="1"/>
    <xf numFmtId="0" fontId="0" fillId="4" borderId="0" xfId="0" applyFill="1" applyAlignment="1" applyProtection="1">
      <alignment vertical="top" wrapText="1"/>
    </xf>
    <xf numFmtId="164" fontId="0" fillId="2" borderId="1" xfId="0" applyNumberFormat="1" applyFill="1" applyBorder="1" applyAlignment="1" applyProtection="1">
      <alignment wrapText="1"/>
    </xf>
    <xf numFmtId="0" fontId="0" fillId="2" borderId="1" xfId="0" applyFill="1" applyBorder="1" applyAlignment="1" applyProtection="1">
      <alignment wrapText="1"/>
    </xf>
    <xf numFmtId="44" fontId="0" fillId="5" borderId="1" xfId="3" applyNumberFormat="1" applyFont="1" applyFill="1" applyBorder="1" applyAlignment="1" applyProtection="1">
      <alignment wrapText="1"/>
    </xf>
    <xf numFmtId="0" fontId="0" fillId="4" borderId="0" xfId="0" applyFill="1" applyAlignment="1" applyProtection="1">
      <alignment wrapText="1"/>
    </xf>
    <xf numFmtId="0" fontId="0" fillId="4" borderId="5" xfId="0" applyFill="1" applyBorder="1" applyProtection="1"/>
    <xf numFmtId="44" fontId="0" fillId="4" borderId="1" xfId="3" applyFont="1" applyFill="1" applyBorder="1" applyProtection="1"/>
    <xf numFmtId="0" fontId="9" fillId="4" borderId="0" xfId="0" applyFont="1" applyFill="1" applyAlignment="1" applyProtection="1"/>
    <xf numFmtId="0" fontId="6" fillId="4" borderId="0" xfId="0" applyFont="1" applyFill="1" applyAlignment="1" applyProtection="1"/>
    <xf numFmtId="0" fontId="0" fillId="4" borderId="0" xfId="0" applyFill="1" applyBorder="1" applyProtection="1"/>
    <xf numFmtId="0" fontId="11" fillId="4" borderId="0" xfId="4" applyFill="1" applyProtection="1"/>
    <xf numFmtId="0" fontId="0" fillId="4" borderId="0" xfId="0" applyFont="1" applyFill="1" applyAlignment="1" applyProtection="1">
      <alignment horizontal="left"/>
    </xf>
    <xf numFmtId="0" fontId="6" fillId="4" borderId="0" xfId="0" applyFont="1" applyFill="1" applyAlignment="1" applyProtection="1">
      <alignment horizontal="left"/>
    </xf>
    <xf numFmtId="0" fontId="0" fillId="4" borderId="0" xfId="0" applyFill="1" applyAlignment="1" applyProtection="1">
      <alignment horizontal="center" wrapText="1"/>
    </xf>
    <xf numFmtId="0" fontId="0" fillId="4" borderId="25" xfId="0" applyFill="1" applyBorder="1" applyProtection="1"/>
    <xf numFmtId="0" fontId="0" fillId="4" borderId="1" xfId="0" applyFill="1" applyBorder="1" applyAlignment="1" applyProtection="1">
      <alignment horizontal="center" vertical="center"/>
    </xf>
    <xf numFmtId="0" fontId="0" fillId="4" borderId="26" xfId="0" applyFill="1" applyBorder="1" applyProtection="1"/>
    <xf numFmtId="164" fontId="0" fillId="0" borderId="0" xfId="0" applyNumberFormat="1" applyFill="1" applyProtection="1"/>
    <xf numFmtId="0" fontId="0" fillId="4" borderId="27" xfId="0" applyFill="1" applyBorder="1" applyProtection="1"/>
    <xf numFmtId="0" fontId="0" fillId="4" borderId="6" xfId="0" applyFill="1" applyBorder="1" applyAlignment="1" applyProtection="1">
      <alignment horizontal="center" vertical="center"/>
    </xf>
    <xf numFmtId="0" fontId="0" fillId="4" borderId="28" xfId="0" applyFill="1" applyBorder="1" applyProtection="1"/>
    <xf numFmtId="0" fontId="0" fillId="4" borderId="0" xfId="0" applyFill="1" applyAlignment="1" applyProtection="1">
      <alignment horizontal="left" vertical="top" wrapText="1"/>
    </xf>
    <xf numFmtId="0" fontId="0" fillId="4" borderId="0" xfId="0" applyFill="1" applyAlignment="1" applyProtection="1">
      <alignment horizontal="left" wrapText="1"/>
    </xf>
    <xf numFmtId="0" fontId="0" fillId="4" borderId="0" xfId="0" applyFill="1" applyAlignment="1" applyProtection="1"/>
    <xf numFmtId="44" fontId="0" fillId="5" borderId="1" xfId="3" applyFont="1" applyFill="1" applyBorder="1" applyAlignment="1" applyProtection="1">
      <alignment wrapText="1"/>
    </xf>
    <xf numFmtId="44" fontId="0" fillId="0" borderId="1" xfId="3" applyFont="1" applyFill="1" applyBorder="1" applyAlignment="1" applyProtection="1">
      <alignment wrapText="1"/>
    </xf>
    <xf numFmtId="44" fontId="0" fillId="4" borderId="0" xfId="3" applyFont="1" applyFill="1" applyAlignment="1" applyProtection="1">
      <alignment horizontal="center" wrapText="1"/>
    </xf>
    <xf numFmtId="0" fontId="0" fillId="0" borderId="1" xfId="0" applyFill="1" applyBorder="1" applyAlignment="1" applyProtection="1">
      <alignment wrapText="1"/>
      <protection locked="0"/>
    </xf>
    <xf numFmtId="44" fontId="0" fillId="13" borderId="1" xfId="0" applyNumberFormat="1" applyFill="1" applyBorder="1" applyAlignment="1" applyProtection="1">
      <alignment wrapText="1"/>
    </xf>
    <xf numFmtId="0" fontId="0" fillId="13" borderId="1" xfId="0" applyFill="1" applyBorder="1" applyAlignment="1" applyProtection="1">
      <alignment wrapText="1"/>
    </xf>
    <xf numFmtId="44" fontId="0" fillId="0" borderId="3" xfId="3" applyFont="1" applyFill="1" applyBorder="1" applyAlignment="1" applyProtection="1">
      <alignment horizontal="right" vertical="top" wrapText="1"/>
    </xf>
    <xf numFmtId="0" fontId="7" fillId="0" borderId="3" xfId="1" applyFont="1" applyFill="1" applyBorder="1" applyProtection="1"/>
    <xf numFmtId="0" fontId="7" fillId="3" borderId="2" xfId="1" applyFont="1" applyFill="1" applyBorder="1" applyProtection="1"/>
    <xf numFmtId="44" fontId="0" fillId="3" borderId="2" xfId="3" applyFont="1" applyFill="1" applyBorder="1" applyAlignment="1" applyProtection="1">
      <alignment horizontal="right" vertical="top" wrapText="1"/>
    </xf>
    <xf numFmtId="0" fontId="0" fillId="4" borderId="0" xfId="0" applyFill="1" applyAlignment="1" applyProtection="1">
      <alignment horizontal="center" wrapText="1"/>
    </xf>
    <xf numFmtId="0" fontId="0" fillId="4" borderId="29" xfId="0" applyFill="1" applyBorder="1" applyProtection="1"/>
    <xf numFmtId="0" fontId="0" fillId="4" borderId="4" xfId="0" applyFill="1" applyBorder="1" applyAlignment="1" applyProtection="1">
      <alignment horizontal="center" vertical="center"/>
    </xf>
    <xf numFmtId="0" fontId="0" fillId="4" borderId="30" xfId="0" applyFill="1" applyBorder="1" applyProtection="1"/>
    <xf numFmtId="0" fontId="4" fillId="4" borderId="23" xfId="0" applyFont="1" applyFill="1" applyBorder="1" applyAlignment="1" applyProtection="1">
      <alignment horizontal="center" vertical="center"/>
    </xf>
    <xf numFmtId="0" fontId="4" fillId="4" borderId="24" xfId="0" applyFont="1" applyFill="1" applyBorder="1" applyProtection="1"/>
    <xf numFmtId="44" fontId="0" fillId="3" borderId="3" xfId="3" applyFont="1" applyFill="1" applyBorder="1" applyAlignment="1" applyProtection="1">
      <alignment horizontal="right" vertical="top" wrapText="1"/>
    </xf>
    <xf numFmtId="0" fontId="7" fillId="0" borderId="43" xfId="1" applyFont="1" applyFill="1" applyBorder="1" applyAlignment="1" applyProtection="1">
      <alignment horizontal="left" vertical="top" wrapText="1"/>
    </xf>
    <xf numFmtId="44" fontId="5" fillId="10" borderId="42" xfId="0" applyNumberFormat="1" applyFont="1" applyFill="1" applyBorder="1" applyProtection="1"/>
    <xf numFmtId="44" fontId="0" fillId="0" borderId="43" xfId="3" applyFont="1" applyFill="1" applyBorder="1" applyAlignment="1" applyProtection="1">
      <alignment horizontal="right" wrapText="1"/>
    </xf>
    <xf numFmtId="0" fontId="0" fillId="4" borderId="0" xfId="0" applyFill="1" applyAlignment="1" applyProtection="1">
      <alignment horizontal="center" wrapText="1"/>
    </xf>
    <xf numFmtId="0" fontId="4" fillId="4" borderId="0" xfId="0" applyFont="1" applyFill="1" applyBorder="1" applyAlignment="1" applyProtection="1">
      <alignment horizontal="right"/>
    </xf>
    <xf numFmtId="0" fontId="0" fillId="11" borderId="44" xfId="0" applyFont="1" applyFill="1" applyBorder="1" applyAlignment="1" applyProtection="1"/>
    <xf numFmtId="0" fontId="0" fillId="11" borderId="45" xfId="0" applyFont="1" applyFill="1" applyBorder="1" applyAlignment="1" applyProtection="1"/>
    <xf numFmtId="0" fontId="0" fillId="4" borderId="0" xfId="0" applyFill="1" applyBorder="1" applyAlignment="1" applyProtection="1">
      <alignment horizontal="center" wrapText="1"/>
    </xf>
    <xf numFmtId="0" fontId="4" fillId="4" borderId="39" xfId="0" applyFont="1" applyFill="1" applyBorder="1" applyProtection="1"/>
    <xf numFmtId="0" fontId="4" fillId="4" borderId="48" xfId="0" applyFont="1" applyFill="1" applyBorder="1" applyProtection="1"/>
    <xf numFmtId="0" fontId="4" fillId="4" borderId="22" xfId="0" applyFont="1" applyFill="1" applyBorder="1" applyProtection="1"/>
    <xf numFmtId="0" fontId="0" fillId="14" borderId="4" xfId="0" applyFill="1" applyBorder="1" applyAlignment="1" applyProtection="1">
      <protection locked="0"/>
    </xf>
    <xf numFmtId="0" fontId="0" fillId="14" borderId="1" xfId="0" applyFill="1" applyBorder="1" applyAlignment="1" applyProtection="1">
      <protection locked="0"/>
    </xf>
    <xf numFmtId="0" fontId="0" fillId="14" borderId="6" xfId="0" applyFill="1" applyBorder="1" applyAlignment="1" applyProtection="1">
      <protection locked="0"/>
    </xf>
    <xf numFmtId="164" fontId="0" fillId="4" borderId="1" xfId="0" applyNumberFormat="1" applyFill="1" applyBorder="1" applyProtection="1"/>
    <xf numFmtId="0" fontId="0" fillId="4" borderId="1" xfId="0" applyFill="1" applyBorder="1" applyProtection="1"/>
    <xf numFmtId="0" fontId="0" fillId="0" borderId="1" xfId="0" applyFill="1" applyBorder="1" applyAlignment="1" applyProtection="1">
      <alignment wrapText="1"/>
    </xf>
    <xf numFmtId="0" fontId="22" fillId="12" borderId="1" xfId="0" applyFont="1" applyFill="1" applyBorder="1" applyAlignment="1" applyProtection="1">
      <alignment wrapText="1"/>
    </xf>
    <xf numFmtId="0" fontId="0" fillId="4" borderId="0" xfId="0" applyFill="1"/>
    <xf numFmtId="0" fontId="0" fillId="4" borderId="0" xfId="0" applyFill="1" applyAlignment="1">
      <alignment wrapText="1"/>
    </xf>
    <xf numFmtId="0" fontId="6" fillId="4" borderId="0" xfId="0" applyFont="1" applyFill="1" applyAlignment="1">
      <alignment vertical="center" wrapText="1"/>
    </xf>
    <xf numFmtId="0" fontId="24" fillId="4" borderId="0" xfId="0" applyFont="1" applyFill="1" applyAlignment="1">
      <alignment vertical="center" wrapText="1"/>
    </xf>
    <xf numFmtId="0" fontId="25" fillId="4" borderId="0" xfId="0" applyFont="1" applyFill="1" applyAlignment="1">
      <alignment horizontal="left" vertical="center" wrapText="1" indent="2"/>
    </xf>
    <xf numFmtId="0" fontId="0" fillId="4" borderId="0" xfId="0" applyFill="1" applyAlignment="1">
      <alignment vertical="center" wrapText="1"/>
    </xf>
    <xf numFmtId="0" fontId="24" fillId="4" borderId="0" xfId="0" applyFont="1" applyFill="1" applyAlignment="1">
      <alignment horizontal="left" vertical="center" wrapText="1"/>
    </xf>
    <xf numFmtId="0" fontId="0" fillId="4" borderId="0" xfId="0" applyFill="1" applyAlignment="1">
      <alignment horizontal="left" vertical="center" wrapText="1"/>
    </xf>
    <xf numFmtId="0" fontId="28" fillId="4" borderId="0" xfId="0" applyFont="1" applyFill="1" applyAlignment="1">
      <alignment horizontal="left" vertical="center" wrapText="1"/>
    </xf>
    <xf numFmtId="0" fontId="4" fillId="4" borderId="22" xfId="0" applyFont="1" applyFill="1" applyBorder="1" applyAlignment="1" applyProtection="1">
      <alignment horizontal="right"/>
    </xf>
    <xf numFmtId="0" fontId="4" fillId="4" borderId="23" xfId="0" applyFont="1" applyFill="1" applyBorder="1" applyAlignment="1" applyProtection="1">
      <alignment horizontal="right"/>
    </xf>
    <xf numFmtId="0" fontId="4" fillId="4" borderId="5" xfId="0" applyFont="1" applyFill="1" applyBorder="1" applyAlignment="1" applyProtection="1"/>
    <xf numFmtId="0" fontId="4" fillId="4" borderId="51" xfId="0" applyFont="1" applyFill="1" applyBorder="1" applyAlignment="1" applyProtection="1"/>
    <xf numFmtId="164" fontId="0" fillId="14" borderId="26" xfId="0" applyNumberFormat="1" applyFill="1" applyBorder="1" applyAlignment="1" applyProtection="1">
      <alignment horizontal="left"/>
      <protection locked="0"/>
    </xf>
    <xf numFmtId="0" fontId="0" fillId="14" borderId="28" xfId="0" applyFill="1" applyBorder="1" applyAlignment="1" applyProtection="1">
      <alignment horizontal="left"/>
      <protection locked="0"/>
    </xf>
    <xf numFmtId="164" fontId="0" fillId="4" borderId="6" xfId="0" applyNumberFormat="1" applyFill="1" applyBorder="1" applyProtection="1"/>
    <xf numFmtId="0" fontId="0" fillId="4" borderId="6" xfId="0" applyFill="1" applyBorder="1" applyProtection="1"/>
    <xf numFmtId="44" fontId="0" fillId="0" borderId="6" xfId="3" applyFont="1" applyFill="1" applyBorder="1" applyAlignment="1" applyProtection="1">
      <alignment wrapText="1"/>
    </xf>
    <xf numFmtId="0" fontId="23" fillId="4" borderId="0" xfId="0" applyFont="1" applyFill="1" applyProtection="1"/>
    <xf numFmtId="0" fontId="0" fillId="15" borderId="52" xfId="0" applyFill="1" applyBorder="1" applyProtection="1"/>
    <xf numFmtId="44" fontId="0" fillId="0" borderId="53" xfId="3" applyFont="1" applyFill="1" applyBorder="1" applyAlignment="1" applyProtection="1">
      <alignment wrapText="1"/>
    </xf>
    <xf numFmtId="0" fontId="43" fillId="4" borderId="1" xfId="0" applyFont="1" applyFill="1" applyBorder="1" applyProtection="1">
      <protection locked="0"/>
    </xf>
    <xf numFmtId="0" fontId="24" fillId="16" borderId="15" xfId="0" applyFont="1" applyFill="1" applyBorder="1" applyAlignment="1">
      <alignment horizontal="left" vertical="center" wrapText="1"/>
    </xf>
    <xf numFmtId="0" fontId="23" fillId="16" borderId="55" xfId="0" applyFont="1" applyFill="1" applyBorder="1" applyAlignment="1">
      <alignment horizontal="left" vertical="center" wrapText="1" indent="2"/>
    </xf>
    <xf numFmtId="0" fontId="26" fillId="16" borderId="55" xfId="0" applyFont="1" applyFill="1" applyBorder="1" applyAlignment="1">
      <alignment horizontal="left" vertical="center" wrapText="1" indent="4"/>
    </xf>
    <xf numFmtId="0" fontId="23" fillId="16" borderId="55" xfId="0" applyFont="1" applyFill="1" applyBorder="1" applyAlignment="1">
      <alignment horizontal="left" vertical="center" wrapText="1" indent="6"/>
    </xf>
    <xf numFmtId="0" fontId="0" fillId="16" borderId="55" xfId="0" applyFill="1" applyBorder="1" applyAlignment="1">
      <alignment horizontal="left" wrapText="1" indent="2"/>
    </xf>
    <xf numFmtId="0" fontId="24" fillId="18" borderId="15" xfId="0" applyFont="1" applyFill="1" applyBorder="1" applyAlignment="1">
      <alignment horizontal="left" vertical="center" wrapText="1"/>
    </xf>
    <xf numFmtId="0" fontId="0" fillId="18" borderId="55" xfId="0" applyFill="1" applyBorder="1" applyAlignment="1">
      <alignment horizontal="left" vertical="center" wrapText="1" indent="2"/>
    </xf>
    <xf numFmtId="0" fontId="0" fillId="18" borderId="55" xfId="0" applyFill="1" applyBorder="1" applyAlignment="1">
      <alignment horizontal="left" wrapText="1" indent="4"/>
    </xf>
    <xf numFmtId="0" fontId="26" fillId="18" borderId="55" xfId="0" applyFont="1" applyFill="1" applyBorder="1" applyAlignment="1">
      <alignment horizontal="left" vertical="center" wrapText="1" indent="4"/>
    </xf>
    <xf numFmtId="0" fontId="0" fillId="18" borderId="55" xfId="0" applyFill="1" applyBorder="1" applyAlignment="1">
      <alignment horizontal="left" vertical="center" wrapText="1" indent="6"/>
    </xf>
    <xf numFmtId="0" fontId="0" fillId="18" borderId="16" xfId="0" applyFill="1" applyBorder="1" applyAlignment="1">
      <alignment horizontal="left" wrapText="1" indent="2"/>
    </xf>
    <xf numFmtId="0" fontId="0" fillId="19" borderId="15" xfId="0" applyFill="1" applyBorder="1" applyAlignment="1">
      <alignment horizontal="left" vertical="center" wrapText="1"/>
    </xf>
    <xf numFmtId="0" fontId="0" fillId="19" borderId="55" xfId="0" applyFill="1" applyBorder="1" applyAlignment="1">
      <alignment horizontal="left" vertical="center" wrapText="1" indent="2"/>
    </xf>
    <xf numFmtId="0" fontId="27" fillId="19" borderId="55" xfId="0" applyFont="1" applyFill="1" applyBorder="1" applyAlignment="1">
      <alignment horizontal="left" vertical="center" wrapText="1" indent="4"/>
    </xf>
    <xf numFmtId="0" fontId="39" fillId="19" borderId="55" xfId="0" applyFont="1" applyFill="1" applyBorder="1" applyAlignment="1">
      <alignment horizontal="left" vertical="center" wrapText="1" indent="4"/>
    </xf>
    <xf numFmtId="0" fontId="4" fillId="19" borderId="55" xfId="0" applyFont="1" applyFill="1" applyBorder="1" applyAlignment="1">
      <alignment horizontal="left" vertical="center" wrapText="1" indent="6"/>
    </xf>
    <xf numFmtId="0" fontId="4" fillId="19" borderId="55" xfId="0" applyFont="1" applyFill="1" applyBorder="1" applyAlignment="1">
      <alignment horizontal="left" vertical="center" wrapText="1" indent="8"/>
    </xf>
    <xf numFmtId="0" fontId="26" fillId="19" borderId="55" xfId="0" applyFont="1" applyFill="1" applyBorder="1" applyAlignment="1">
      <alignment horizontal="left" vertical="center" wrapText="1" indent="4"/>
    </xf>
    <xf numFmtId="0" fontId="0" fillId="19" borderId="55" xfId="0" applyFill="1" applyBorder="1" applyAlignment="1">
      <alignment horizontal="left" vertical="center" wrapText="1" indent="6"/>
    </xf>
    <xf numFmtId="0" fontId="28" fillId="19" borderId="55" xfId="0" applyFont="1" applyFill="1" applyBorder="1" applyAlignment="1">
      <alignment horizontal="left" vertical="center" wrapText="1" indent="8"/>
    </xf>
    <xf numFmtId="0" fontId="0" fillId="19" borderId="16" xfId="0" applyFill="1" applyBorder="1" applyAlignment="1">
      <alignment horizontal="left" vertical="center" wrapText="1" indent="2"/>
    </xf>
    <xf numFmtId="0" fontId="38" fillId="20" borderId="55" xfId="0" applyFont="1" applyFill="1" applyBorder="1" applyAlignment="1">
      <alignment horizontal="left" vertical="center" wrapText="1" indent="2"/>
    </xf>
    <xf numFmtId="0" fontId="4" fillId="20" borderId="55" xfId="0" applyFont="1" applyFill="1" applyBorder="1" applyAlignment="1">
      <alignment horizontal="left" vertical="center" wrapText="1" indent="6"/>
    </xf>
    <xf numFmtId="0" fontId="4" fillId="20" borderId="55" xfId="0" applyFont="1" applyFill="1" applyBorder="1" applyAlignment="1">
      <alignment horizontal="left" vertical="center" wrapText="1" indent="8"/>
    </xf>
    <xf numFmtId="0" fontId="40" fillId="20" borderId="55" xfId="0" applyFont="1" applyFill="1" applyBorder="1" applyAlignment="1">
      <alignment horizontal="left" vertical="center" wrapText="1" indent="10"/>
    </xf>
    <xf numFmtId="0" fontId="4" fillId="9" borderId="15" xfId="0" applyFont="1" applyFill="1" applyBorder="1" applyAlignment="1">
      <alignment horizontal="left" vertical="center" wrapText="1"/>
    </xf>
    <xf numFmtId="0" fontId="0" fillId="9" borderId="55" xfId="0" applyFill="1" applyBorder="1" applyAlignment="1">
      <alignment horizontal="left" vertical="center" wrapText="1" indent="2"/>
    </xf>
    <xf numFmtId="0" fontId="26" fillId="9" borderId="55" xfId="0" applyFont="1" applyFill="1" applyBorder="1" applyAlignment="1">
      <alignment horizontal="left" vertical="center" wrapText="1" indent="4"/>
    </xf>
    <xf numFmtId="0" fontId="29" fillId="9" borderId="55" xfId="0" applyFont="1" applyFill="1" applyBorder="1" applyAlignment="1">
      <alignment horizontal="left" vertical="center" wrapText="1" indent="4"/>
    </xf>
    <xf numFmtId="0" fontId="28" fillId="9" borderId="55" xfId="0" applyFont="1" applyFill="1" applyBorder="1" applyAlignment="1">
      <alignment horizontal="left" vertical="center" wrapText="1" indent="6"/>
    </xf>
    <xf numFmtId="0" fontId="28" fillId="9" borderId="55" xfId="0" applyFont="1" applyFill="1" applyBorder="1" applyAlignment="1">
      <alignment horizontal="left" vertical="center" wrapText="1" indent="8"/>
    </xf>
    <xf numFmtId="0" fontId="28" fillId="9" borderId="16" xfId="0" applyFont="1" applyFill="1" applyBorder="1" applyAlignment="1">
      <alignment horizontal="left" vertical="center" wrapText="1" indent="8"/>
    </xf>
    <xf numFmtId="0" fontId="24" fillId="17" borderId="15" xfId="0" applyFont="1" applyFill="1" applyBorder="1" applyAlignment="1">
      <alignment horizontal="left" vertical="center" wrapText="1"/>
    </xf>
    <xf numFmtId="0" fontId="0" fillId="17" borderId="55" xfId="0" applyFill="1" applyBorder="1" applyAlignment="1">
      <alignment horizontal="left" vertical="center" wrapText="1" indent="2"/>
    </xf>
    <xf numFmtId="0" fontId="27" fillId="17" borderId="55" xfId="0" applyFont="1" applyFill="1" applyBorder="1" applyAlignment="1">
      <alignment horizontal="left" vertical="center" wrapText="1" indent="4"/>
    </xf>
    <xf numFmtId="0" fontId="26" fillId="17" borderId="55" xfId="0" applyFont="1" applyFill="1" applyBorder="1" applyAlignment="1">
      <alignment horizontal="left" vertical="center" wrapText="1" indent="4"/>
    </xf>
    <xf numFmtId="0" fontId="0" fillId="17" borderId="55" xfId="0" applyFill="1" applyBorder="1" applyAlignment="1">
      <alignment horizontal="left" vertical="center" wrapText="1" indent="6"/>
    </xf>
    <xf numFmtId="0" fontId="0" fillId="17" borderId="55" xfId="0" applyFill="1" applyBorder="1" applyAlignment="1">
      <alignment horizontal="left" vertical="center" wrapText="1" indent="8"/>
    </xf>
    <xf numFmtId="0" fontId="31" fillId="17" borderId="55" xfId="0" applyFont="1" applyFill="1" applyBorder="1" applyAlignment="1">
      <alignment horizontal="left" vertical="center" wrapText="1" indent="8"/>
    </xf>
    <xf numFmtId="0" fontId="28" fillId="17" borderId="55" xfId="0" applyFont="1" applyFill="1" applyBorder="1" applyAlignment="1">
      <alignment horizontal="left" vertical="center" wrapText="1" indent="8"/>
    </xf>
    <xf numFmtId="0" fontId="0" fillId="17" borderId="16" xfId="0" applyFill="1" applyBorder="1" applyAlignment="1">
      <alignment horizontal="left" vertical="center" wrapText="1" indent="2"/>
    </xf>
    <xf numFmtId="0" fontId="36" fillId="20" borderId="10" xfId="0" applyFont="1" applyFill="1" applyBorder="1" applyAlignment="1">
      <alignment horizontal="left" vertical="center" wrapText="1"/>
    </xf>
    <xf numFmtId="0" fontId="4" fillId="20" borderId="10" xfId="0" applyFont="1" applyFill="1" applyBorder="1" applyAlignment="1">
      <alignment horizontal="left" vertical="center" wrapText="1" indent="6"/>
    </xf>
    <xf numFmtId="0" fontId="20" fillId="4" borderId="23" xfId="0" applyFont="1" applyFill="1" applyBorder="1" applyAlignment="1" applyProtection="1">
      <alignment vertical="center" wrapText="1"/>
    </xf>
    <xf numFmtId="0" fontId="20" fillId="4" borderId="0" xfId="0" applyFont="1" applyFill="1" applyBorder="1" applyAlignment="1" applyProtection="1">
      <alignment vertical="center" wrapText="1"/>
    </xf>
    <xf numFmtId="0" fontId="20" fillId="4" borderId="0" xfId="0" applyFont="1" applyFill="1" applyBorder="1" applyAlignment="1" applyProtection="1">
      <alignment horizontal="center" vertical="center" wrapText="1"/>
    </xf>
    <xf numFmtId="0" fontId="31" fillId="19" borderId="55" xfId="0" applyFont="1" applyFill="1" applyBorder="1" applyAlignment="1">
      <alignment horizontal="left" vertical="center" wrapText="1" indent="6"/>
    </xf>
    <xf numFmtId="0" fontId="28" fillId="20" borderId="55" xfId="0" applyFont="1" applyFill="1" applyBorder="1" applyAlignment="1">
      <alignment horizontal="left" vertical="center" wrapText="1" indent="8"/>
    </xf>
    <xf numFmtId="0" fontId="38" fillId="20" borderId="2" xfId="0" applyFont="1" applyFill="1" applyBorder="1" applyAlignment="1">
      <alignment horizontal="left" vertical="center" wrapText="1" indent="2"/>
    </xf>
    <xf numFmtId="0" fontId="23" fillId="13" borderId="42" xfId="0" applyFont="1" applyFill="1" applyBorder="1" applyAlignment="1">
      <alignment horizontal="left" vertical="center" wrapText="1"/>
    </xf>
    <xf numFmtId="0" fontId="11" fillId="4" borderId="0" xfId="4" applyFill="1" applyBorder="1" applyAlignment="1" applyProtection="1">
      <alignment vertical="center" wrapText="1"/>
      <protection locked="0"/>
    </xf>
    <xf numFmtId="0" fontId="11" fillId="4" borderId="0" xfId="4" applyFill="1" applyAlignment="1">
      <alignment vertical="center" wrapText="1"/>
    </xf>
    <xf numFmtId="0" fontId="0" fillId="4" borderId="1" xfId="0" applyFont="1" applyFill="1" applyBorder="1"/>
    <xf numFmtId="0" fontId="0" fillId="4" borderId="0" xfId="0" applyFill="1" applyBorder="1" applyAlignment="1" applyProtection="1">
      <alignment horizontal="left" wrapText="1"/>
    </xf>
    <xf numFmtId="0" fontId="0" fillId="4" borderId="0" xfId="0" applyFill="1" applyBorder="1" applyAlignment="1" applyProtection="1">
      <alignment wrapText="1"/>
    </xf>
    <xf numFmtId="0" fontId="48" fillId="4" borderId="0" xfId="4" applyFont="1" applyFill="1" applyBorder="1" applyAlignment="1" applyProtection="1">
      <alignment vertical="center" wrapText="1"/>
    </xf>
    <xf numFmtId="0" fontId="7" fillId="13" borderId="1" xfId="0" applyFont="1" applyFill="1" applyBorder="1" applyAlignment="1" applyProtection="1">
      <alignment horizontal="left" vertical="center" wrapText="1"/>
    </xf>
    <xf numFmtId="0" fontId="19" fillId="4" borderId="0" xfId="0" applyFont="1" applyFill="1" applyBorder="1" applyAlignment="1" applyProtection="1">
      <alignment vertical="top"/>
    </xf>
    <xf numFmtId="0" fontId="49" fillId="4" borderId="0" xfId="4" applyFont="1" applyFill="1" applyBorder="1" applyAlignment="1" applyProtection="1">
      <alignment vertical="top"/>
    </xf>
    <xf numFmtId="0" fontId="11" fillId="4" borderId="0" xfId="4" applyFill="1" applyBorder="1" applyAlignment="1" applyProtection="1">
      <alignment vertical="top"/>
      <protection locked="0"/>
    </xf>
    <xf numFmtId="44" fontId="23" fillId="4" borderId="0" xfId="3" applyFont="1" applyFill="1" applyBorder="1" applyAlignment="1" applyProtection="1">
      <alignment horizontal="center"/>
    </xf>
    <xf numFmtId="44" fontId="23" fillId="4" borderId="0" xfId="0" applyNumberFormat="1" applyFont="1" applyFill="1" applyBorder="1" applyAlignment="1" applyProtection="1">
      <alignment horizontal="center"/>
    </xf>
    <xf numFmtId="0" fontId="23" fillId="4" borderId="0" xfId="0" applyFont="1" applyFill="1" applyBorder="1" applyProtection="1"/>
    <xf numFmtId="0" fontId="42" fillId="4" borderId="0" xfId="0" applyFont="1" applyFill="1" applyBorder="1" applyAlignment="1">
      <alignment wrapText="1"/>
    </xf>
    <xf numFmtId="0" fontId="0" fillId="4" borderId="53" xfId="0" applyFont="1" applyFill="1" applyBorder="1"/>
    <xf numFmtId="0" fontId="0" fillId="4" borderId="6" xfId="0" applyFont="1" applyFill="1" applyBorder="1"/>
    <xf numFmtId="164" fontId="0" fillId="4" borderId="53" xfId="0" applyNumberFormat="1" applyFill="1" applyBorder="1" applyProtection="1"/>
    <xf numFmtId="0" fontId="0" fillId="4" borderId="53" xfId="0" applyFill="1" applyBorder="1" applyProtection="1"/>
    <xf numFmtId="0" fontId="0" fillId="4" borderId="53" xfId="0" applyFill="1" applyBorder="1" applyAlignment="1" applyProtection="1">
      <alignment wrapText="1"/>
    </xf>
    <xf numFmtId="0" fontId="52" fillId="19" borderId="55" xfId="0" applyFont="1" applyFill="1" applyBorder="1" applyAlignment="1">
      <alignment horizontal="left" vertical="center" wrapText="1" indent="8"/>
    </xf>
    <xf numFmtId="0" fontId="54" fillId="16" borderId="16" xfId="0" applyFont="1" applyFill="1" applyBorder="1" applyAlignment="1">
      <alignment horizontal="left" vertical="center" wrapText="1" indent="2"/>
    </xf>
    <xf numFmtId="0" fontId="4" fillId="9" borderId="15" xfId="0" applyFont="1" applyFill="1" applyBorder="1" applyAlignment="1">
      <alignment wrapText="1"/>
    </xf>
    <xf numFmtId="0" fontId="0" fillId="9" borderId="55" xfId="0" applyFill="1" applyBorder="1" applyAlignment="1">
      <alignment horizontal="left" wrapText="1" indent="2"/>
    </xf>
    <xf numFmtId="0" fontId="4" fillId="9" borderId="55" xfId="0" applyFont="1" applyFill="1" applyBorder="1" applyAlignment="1">
      <alignment horizontal="left" wrapText="1" indent="2"/>
    </xf>
    <xf numFmtId="0" fontId="0" fillId="9" borderId="55" xfId="0" applyFill="1" applyBorder="1" applyAlignment="1">
      <alignment horizontal="left" wrapText="1" indent="4"/>
    </xf>
    <xf numFmtId="0" fontId="0" fillId="9" borderId="16" xfId="0" applyFill="1" applyBorder="1" applyAlignment="1">
      <alignment horizontal="left" wrapText="1" indent="4"/>
    </xf>
    <xf numFmtId="0" fontId="0" fillId="12" borderId="52" xfId="0" applyFill="1" applyBorder="1" applyAlignment="1" applyProtection="1">
      <alignment vertical="top" wrapText="1"/>
    </xf>
    <xf numFmtId="0" fontId="0" fillId="6" borderId="53" xfId="0" applyFill="1" applyBorder="1" applyAlignment="1" applyProtection="1">
      <alignment vertical="top" wrapText="1"/>
    </xf>
    <xf numFmtId="0" fontId="0" fillId="6" borderId="53" xfId="0" applyFill="1" applyBorder="1" applyAlignment="1" applyProtection="1">
      <alignment horizontal="left" vertical="top" wrapText="1"/>
    </xf>
    <xf numFmtId="0" fontId="0" fillId="12" borderId="53" xfId="0" applyFill="1" applyBorder="1" applyAlignment="1" applyProtection="1">
      <alignment vertical="top" wrapText="1"/>
    </xf>
    <xf numFmtId="0" fontId="14" fillId="2" borderId="25" xfId="0" applyFont="1" applyFill="1" applyBorder="1" applyAlignment="1" applyProtection="1">
      <alignment horizontal="right" wrapText="1"/>
    </xf>
    <xf numFmtId="164" fontId="0" fillId="4" borderId="6" xfId="0" applyNumberFormat="1" applyFill="1" applyBorder="1" applyProtection="1">
      <protection locked="0"/>
    </xf>
    <xf numFmtId="0" fontId="0" fillId="4" borderId="6" xfId="0" applyFill="1" applyBorder="1" applyProtection="1">
      <protection locked="0"/>
    </xf>
    <xf numFmtId="44" fontId="0" fillId="4" borderId="6" xfId="3" applyFont="1" applyFill="1" applyBorder="1" applyProtection="1"/>
    <xf numFmtId="44" fontId="23" fillId="21" borderId="16" xfId="3" applyFont="1" applyFill="1" applyBorder="1" applyProtection="1"/>
    <xf numFmtId="0" fontId="6" fillId="4" borderId="0" xfId="0" applyFont="1" applyFill="1" applyBorder="1" applyAlignment="1" applyProtection="1">
      <alignment vertical="center" wrapText="1"/>
    </xf>
    <xf numFmtId="44" fontId="22" fillId="12" borderId="1" xfId="0" applyNumberFormat="1" applyFont="1" applyFill="1" applyBorder="1" applyAlignment="1" applyProtection="1">
      <alignment wrapText="1"/>
    </xf>
    <xf numFmtId="0" fontId="0" fillId="22" borderId="4" xfId="0" applyFill="1" applyBorder="1" applyAlignment="1" applyProtection="1">
      <alignment vertical="top" wrapText="1"/>
    </xf>
    <xf numFmtId="0" fontId="0" fillId="12" borderId="5" xfId="0" applyFill="1" applyBorder="1" applyAlignment="1" applyProtection="1">
      <alignment wrapText="1"/>
    </xf>
    <xf numFmtId="0" fontId="0" fillId="12" borderId="5" xfId="0" applyFill="1" applyBorder="1" applyProtection="1"/>
    <xf numFmtId="43" fontId="0" fillId="0" borderId="1" xfId="3" applyNumberFormat="1" applyFont="1" applyFill="1" applyBorder="1" applyAlignment="1" applyProtection="1">
      <alignment wrapText="1"/>
    </xf>
    <xf numFmtId="43" fontId="0" fillId="0" borderId="6" xfId="3" applyNumberFormat="1" applyFont="1" applyFill="1" applyBorder="1" applyAlignment="1" applyProtection="1">
      <alignment wrapText="1"/>
    </xf>
    <xf numFmtId="43" fontId="0" fillId="4" borderId="1" xfId="3" applyNumberFormat="1" applyFont="1" applyFill="1" applyBorder="1" applyProtection="1"/>
    <xf numFmtId="43" fontId="0" fillId="4" borderId="53" xfId="0" applyNumberFormat="1" applyFill="1" applyBorder="1" applyProtection="1"/>
    <xf numFmtId="43" fontId="0" fillId="4" borderId="1" xfId="0" applyNumberFormat="1" applyFill="1" applyBorder="1" applyProtection="1"/>
    <xf numFmtId="43" fontId="0" fillId="4" borderId="6" xfId="0" applyNumberFormat="1" applyFill="1" applyBorder="1" applyProtection="1"/>
    <xf numFmtId="43" fontId="0" fillId="4" borderId="1" xfId="0" applyNumberFormat="1" applyFill="1" applyBorder="1" applyProtection="1">
      <protection locked="0"/>
    </xf>
    <xf numFmtId="43" fontId="0" fillId="4" borderId="6" xfId="0" applyNumberFormat="1" applyFill="1" applyBorder="1" applyProtection="1">
      <protection locked="0"/>
    </xf>
    <xf numFmtId="0" fontId="0" fillId="11" borderId="31" xfId="0" applyFont="1" applyFill="1" applyBorder="1" applyAlignment="1" applyProtection="1">
      <alignment horizontal="center" wrapText="1"/>
    </xf>
    <xf numFmtId="0" fontId="0" fillId="11" borderId="33" xfId="0" applyFont="1" applyFill="1" applyBorder="1" applyAlignment="1" applyProtection="1">
      <alignment horizontal="center" wrapText="1"/>
    </xf>
    <xf numFmtId="0" fontId="8" fillId="8" borderId="20" xfId="1" applyFont="1" applyFill="1" applyBorder="1" applyAlignment="1" applyProtection="1">
      <alignment horizontal="center" vertical="center" wrapText="1"/>
    </xf>
    <xf numFmtId="0" fontId="8" fillId="8" borderId="18" xfId="1" applyFont="1" applyFill="1" applyBorder="1" applyAlignment="1" applyProtection="1">
      <alignment horizontal="center" vertical="center" wrapText="1"/>
    </xf>
    <xf numFmtId="0" fontId="8" fillId="8" borderId="19" xfId="1" applyFont="1" applyFill="1" applyBorder="1" applyAlignment="1" applyProtection="1">
      <alignment horizontal="center" vertical="center" wrapText="1"/>
    </xf>
    <xf numFmtId="0" fontId="8" fillId="8" borderId="22" xfId="1" applyFont="1" applyFill="1" applyBorder="1" applyAlignment="1" applyProtection="1">
      <alignment horizontal="center" vertical="center" wrapText="1"/>
    </xf>
    <xf numFmtId="0" fontId="8" fillId="8" borderId="23" xfId="1" applyFont="1" applyFill="1" applyBorder="1" applyAlignment="1" applyProtection="1">
      <alignment horizontal="center" vertical="center" wrapText="1"/>
    </xf>
    <xf numFmtId="0" fontId="8" fillId="8" borderId="24" xfId="1" applyFont="1" applyFill="1" applyBorder="1" applyAlignment="1" applyProtection="1">
      <alignment horizontal="center" vertical="center" wrapText="1"/>
    </xf>
    <xf numFmtId="0" fontId="7" fillId="0" borderId="39" xfId="1" applyFont="1" applyFill="1" applyBorder="1" applyAlignment="1" applyProtection="1">
      <alignment horizontal="left" wrapText="1"/>
    </xf>
    <xf numFmtId="0" fontId="7" fillId="0" borderId="40" xfId="1" applyFont="1" applyFill="1" applyBorder="1" applyAlignment="1" applyProtection="1">
      <alignment horizontal="left" wrapText="1"/>
    </xf>
    <xf numFmtId="0" fontId="7" fillId="0" borderId="41" xfId="1" applyFont="1" applyFill="1" applyBorder="1" applyAlignment="1" applyProtection="1">
      <alignment horizontal="left" wrapText="1"/>
    </xf>
    <xf numFmtId="0" fontId="4" fillId="4" borderId="32" xfId="0" applyFont="1" applyFill="1" applyBorder="1" applyAlignment="1" applyProtection="1">
      <alignment horizontal="right" wrapText="1"/>
    </xf>
    <xf numFmtId="0" fontId="4" fillId="4" borderId="29" xfId="0" applyFont="1" applyFill="1" applyBorder="1" applyAlignment="1" applyProtection="1">
      <alignment horizontal="right" wrapText="1"/>
    </xf>
    <xf numFmtId="44" fontId="0" fillId="3" borderId="34" xfId="3" applyFont="1" applyFill="1" applyBorder="1" applyAlignment="1" applyProtection="1">
      <alignment horizontal="center"/>
    </xf>
    <xf numFmtId="44" fontId="0" fillId="3" borderId="30" xfId="3" applyFont="1" applyFill="1" applyBorder="1" applyAlignment="1" applyProtection="1">
      <alignment horizontal="center"/>
    </xf>
    <xf numFmtId="44" fontId="0" fillId="7" borderId="34" xfId="0" applyNumberFormat="1" applyFill="1" applyBorder="1" applyAlignment="1" applyProtection="1">
      <alignment horizontal="center"/>
    </xf>
    <xf numFmtId="44" fontId="0" fillId="7" borderId="30" xfId="0" applyNumberFormat="1" applyFill="1" applyBorder="1" applyAlignment="1" applyProtection="1">
      <alignment horizontal="center"/>
    </xf>
    <xf numFmtId="0" fontId="4" fillId="4" borderId="32" xfId="0" applyFont="1" applyFill="1" applyBorder="1" applyAlignment="1" applyProtection="1">
      <alignment horizontal="right"/>
    </xf>
    <xf numFmtId="0" fontId="4" fillId="4" borderId="33" xfId="0" applyFont="1" applyFill="1" applyBorder="1" applyAlignment="1" applyProtection="1">
      <alignment horizontal="right"/>
    </xf>
    <xf numFmtId="0" fontId="0" fillId="7" borderId="34" xfId="0" applyFill="1" applyBorder="1" applyAlignment="1" applyProtection="1">
      <alignment horizontal="center" wrapText="1"/>
    </xf>
    <xf numFmtId="0" fontId="0" fillId="7" borderId="35" xfId="0" applyFill="1" applyBorder="1" applyAlignment="1" applyProtection="1">
      <alignment horizontal="center" wrapText="1"/>
    </xf>
    <xf numFmtId="44" fontId="0" fillId="21" borderId="34" xfId="3" applyFont="1" applyFill="1" applyBorder="1" applyAlignment="1" applyProtection="1">
      <alignment horizontal="center"/>
    </xf>
    <xf numFmtId="44" fontId="0" fillId="21" borderId="30" xfId="3" applyFont="1" applyFill="1" applyBorder="1" applyAlignment="1" applyProtection="1">
      <alignment horizontal="center"/>
    </xf>
    <xf numFmtId="0" fontId="6" fillId="4" borderId="18" xfId="0" applyFont="1" applyFill="1" applyBorder="1" applyAlignment="1" applyProtection="1">
      <alignment horizontal="center" vertical="center" wrapText="1"/>
    </xf>
    <xf numFmtId="0" fontId="6" fillId="4" borderId="0" xfId="0" applyFont="1" applyFill="1" applyBorder="1" applyAlignment="1" applyProtection="1">
      <alignment horizontal="center" vertical="center" wrapText="1"/>
    </xf>
    <xf numFmtId="0" fontId="6" fillId="4" borderId="23" xfId="0" applyFont="1" applyFill="1" applyBorder="1" applyAlignment="1" applyProtection="1">
      <alignment horizontal="center" vertical="center" wrapText="1"/>
    </xf>
    <xf numFmtId="0" fontId="8" fillId="8" borderId="15" xfId="1" applyFont="1" applyFill="1" applyBorder="1" applyAlignment="1" applyProtection="1">
      <alignment horizontal="center" vertical="center" wrapText="1"/>
    </xf>
    <xf numFmtId="0" fontId="8" fillId="8" borderId="16" xfId="1" applyFont="1" applyFill="1" applyBorder="1" applyAlignment="1" applyProtection="1">
      <alignment horizontal="center" vertical="center" wrapText="1"/>
    </xf>
    <xf numFmtId="0" fontId="0" fillId="4" borderId="0" xfId="0" applyFill="1" applyAlignment="1" applyProtection="1">
      <alignment horizontal="center" wrapText="1"/>
    </xf>
    <xf numFmtId="0" fontId="13" fillId="5" borderId="21" xfId="0" applyFont="1" applyFill="1" applyBorder="1" applyAlignment="1" applyProtection="1">
      <alignment horizontal="center" vertical="center"/>
    </xf>
    <xf numFmtId="0" fontId="13" fillId="5" borderId="7" xfId="0" applyFont="1" applyFill="1" applyBorder="1" applyAlignment="1" applyProtection="1">
      <alignment horizontal="center" vertical="center"/>
    </xf>
    <xf numFmtId="0" fontId="13" fillId="5" borderId="8" xfId="0" applyFont="1" applyFill="1" applyBorder="1" applyAlignment="1" applyProtection="1">
      <alignment horizontal="center" vertical="center"/>
    </xf>
    <xf numFmtId="0" fontId="6" fillId="8" borderId="15" xfId="0" applyFont="1" applyFill="1" applyBorder="1" applyAlignment="1" applyProtection="1">
      <alignment horizontal="center" vertical="center" wrapText="1"/>
    </xf>
    <xf numFmtId="0" fontId="6" fillId="8" borderId="16" xfId="0" applyFont="1" applyFill="1" applyBorder="1" applyAlignment="1" applyProtection="1">
      <alignment horizontal="center" vertical="center" wrapText="1"/>
    </xf>
    <xf numFmtId="0" fontId="15" fillId="5" borderId="20" xfId="0" applyFont="1" applyFill="1" applyBorder="1" applyAlignment="1" applyProtection="1">
      <alignment horizontal="center" vertical="center" wrapText="1"/>
    </xf>
    <xf numFmtId="0" fontId="16" fillId="5" borderId="18" xfId="0" applyFont="1" applyFill="1" applyBorder="1" applyAlignment="1" applyProtection="1">
      <alignment horizontal="center" vertical="center" wrapText="1"/>
    </xf>
    <xf numFmtId="0" fontId="16" fillId="5" borderId="19" xfId="0" applyFont="1" applyFill="1" applyBorder="1" applyAlignment="1" applyProtection="1">
      <alignment horizontal="center" vertical="center" wrapText="1"/>
    </xf>
    <xf numFmtId="0" fontId="16" fillId="5" borderId="22" xfId="0" applyFont="1" applyFill="1" applyBorder="1" applyAlignment="1" applyProtection="1">
      <alignment horizontal="center" vertical="center" wrapText="1"/>
    </xf>
    <xf numFmtId="0" fontId="16" fillId="5" borderId="23" xfId="0" applyFont="1" applyFill="1" applyBorder="1" applyAlignment="1" applyProtection="1">
      <alignment horizontal="center" vertical="center" wrapText="1"/>
    </xf>
    <xf numFmtId="0" fontId="16" fillId="5" borderId="24" xfId="0" applyFont="1" applyFill="1" applyBorder="1" applyAlignment="1" applyProtection="1">
      <alignment horizontal="center" vertical="center" wrapText="1"/>
    </xf>
    <xf numFmtId="0" fontId="4" fillId="4" borderId="25" xfId="0" applyFont="1" applyFill="1" applyBorder="1" applyAlignment="1" applyProtection="1">
      <alignment horizontal="right" wrapText="1"/>
    </xf>
    <xf numFmtId="44" fontId="0" fillId="14" borderId="26" xfId="3" applyFont="1" applyFill="1" applyBorder="1" applyAlignment="1" applyProtection="1">
      <alignment horizontal="center"/>
      <protection locked="0"/>
    </xf>
    <xf numFmtId="0" fontId="0" fillId="14" borderId="47" xfId="0" applyFill="1" applyBorder="1" applyAlignment="1" applyProtection="1">
      <alignment horizontal="left"/>
      <protection locked="0"/>
    </xf>
    <xf numFmtId="0" fontId="0" fillId="14" borderId="40" xfId="0" applyFill="1" applyBorder="1" applyAlignment="1" applyProtection="1">
      <alignment horizontal="left"/>
      <protection locked="0"/>
    </xf>
    <xf numFmtId="0" fontId="0" fillId="14" borderId="41" xfId="0" applyFill="1" applyBorder="1" applyAlignment="1" applyProtection="1">
      <alignment horizontal="left"/>
      <protection locked="0"/>
    </xf>
    <xf numFmtId="0" fontId="0" fillId="14" borderId="17" xfId="0" applyFill="1" applyBorder="1" applyAlignment="1" applyProtection="1">
      <alignment horizontal="left"/>
      <protection locked="0"/>
    </xf>
    <xf numFmtId="0" fontId="0" fillId="14" borderId="11" xfId="0" applyFill="1" applyBorder="1" applyAlignment="1" applyProtection="1">
      <alignment horizontal="left"/>
      <protection locked="0"/>
    </xf>
    <xf numFmtId="0" fontId="0" fillId="14" borderId="5" xfId="0" applyFill="1" applyBorder="1" applyAlignment="1" applyProtection="1">
      <alignment horizontal="left"/>
      <protection locked="0"/>
    </xf>
    <xf numFmtId="0" fontId="0" fillId="14" borderId="49" xfId="0" applyFill="1" applyBorder="1" applyAlignment="1" applyProtection="1">
      <alignment horizontal="left"/>
      <protection locked="0"/>
    </xf>
    <xf numFmtId="0" fontId="0" fillId="14" borderId="50" xfId="0" applyFill="1" applyBorder="1" applyAlignment="1" applyProtection="1">
      <alignment horizontal="left"/>
      <protection locked="0"/>
    </xf>
    <xf numFmtId="0" fontId="0" fillId="14" borderId="51" xfId="0" applyFill="1" applyBorder="1" applyAlignment="1" applyProtection="1">
      <alignment horizontal="left"/>
      <protection locked="0"/>
    </xf>
    <xf numFmtId="0" fontId="0" fillId="4" borderId="23" xfId="0" applyFill="1" applyBorder="1" applyAlignment="1" applyProtection="1">
      <alignment horizontal="right"/>
    </xf>
    <xf numFmtId="0" fontId="16" fillId="5" borderId="14" xfId="0" applyFont="1" applyFill="1" applyBorder="1" applyAlignment="1" applyProtection="1">
      <alignment horizontal="center" vertical="center" wrapText="1"/>
    </xf>
    <xf numFmtId="0" fontId="16" fillId="5" borderId="9" xfId="0" applyFont="1" applyFill="1" applyBorder="1" applyAlignment="1" applyProtection="1">
      <alignment horizontal="center" vertical="center" wrapText="1"/>
    </xf>
    <xf numFmtId="0" fontId="20" fillId="4" borderId="0" xfId="0" applyFont="1" applyFill="1" applyBorder="1" applyAlignment="1" applyProtection="1">
      <alignment horizontal="center" vertical="top" wrapText="1"/>
    </xf>
    <xf numFmtId="0" fontId="0" fillId="11" borderId="46" xfId="0" applyFont="1" applyFill="1" applyBorder="1" applyAlignment="1" applyProtection="1">
      <alignment horizontal="center"/>
    </xf>
    <xf numFmtId="0" fontId="0" fillId="11" borderId="35" xfId="0" applyFont="1" applyFill="1" applyBorder="1" applyAlignment="1" applyProtection="1">
      <alignment horizontal="center"/>
    </xf>
    <xf numFmtId="0" fontId="4" fillId="4" borderId="0" xfId="0" applyFont="1" applyFill="1" applyAlignment="1" applyProtection="1">
      <alignment horizontal="center" wrapText="1"/>
    </xf>
    <xf numFmtId="0" fontId="0" fillId="4" borderId="0" xfId="0" applyFill="1" applyAlignment="1" applyProtection="1">
      <alignment horizontal="left" wrapText="1"/>
    </xf>
    <xf numFmtId="0" fontId="15" fillId="3" borderId="21" xfId="0" applyFont="1" applyFill="1" applyBorder="1" applyAlignment="1" applyProtection="1">
      <alignment horizontal="center"/>
    </xf>
    <xf numFmtId="0" fontId="15" fillId="3" borderId="7" xfId="0" applyFont="1" applyFill="1" applyBorder="1" applyAlignment="1" applyProtection="1">
      <alignment horizontal="center"/>
    </xf>
    <xf numFmtId="0" fontId="15" fillId="3" borderId="8" xfId="0" applyFont="1" applyFill="1" applyBorder="1" applyAlignment="1" applyProtection="1">
      <alignment horizontal="center"/>
    </xf>
    <xf numFmtId="0" fontId="7" fillId="3" borderId="10" xfId="1" applyFont="1" applyFill="1" applyBorder="1" applyAlignment="1" applyProtection="1">
      <alignment horizontal="left" vertical="top"/>
    </xf>
    <xf numFmtId="0" fontId="7" fillId="3" borderId="16" xfId="1" applyFont="1" applyFill="1" applyBorder="1" applyAlignment="1" applyProtection="1">
      <alignment horizontal="left" vertical="top"/>
    </xf>
    <xf numFmtId="0" fontId="7" fillId="3" borderId="12" xfId="1" applyFont="1" applyFill="1" applyBorder="1" applyAlignment="1" applyProtection="1">
      <alignment horizontal="left" vertical="top" wrapText="1"/>
    </xf>
    <xf numFmtId="0" fontId="7" fillId="3" borderId="13" xfId="1" applyFont="1" applyFill="1" applyBorder="1" applyAlignment="1" applyProtection="1">
      <alignment horizontal="left" vertical="top" wrapText="1"/>
    </xf>
    <xf numFmtId="0" fontId="7" fillId="3" borderId="36" xfId="1" applyFont="1" applyFill="1" applyBorder="1" applyAlignment="1" applyProtection="1">
      <alignment horizontal="left" vertical="top" wrapText="1"/>
    </xf>
    <xf numFmtId="0" fontId="7" fillId="3" borderId="22" xfId="1" applyFont="1" applyFill="1" applyBorder="1" applyAlignment="1" applyProtection="1">
      <alignment horizontal="left" vertical="top" wrapText="1"/>
    </xf>
    <xf numFmtId="0" fontId="7" fillId="3" borderId="23" xfId="1" applyFont="1" applyFill="1" applyBorder="1" applyAlignment="1" applyProtection="1">
      <alignment horizontal="left" vertical="top" wrapText="1"/>
    </xf>
    <xf numFmtId="0" fontId="7" fillId="3" borderId="24" xfId="1" applyFont="1" applyFill="1" applyBorder="1" applyAlignment="1" applyProtection="1">
      <alignment horizontal="left" vertical="top" wrapText="1"/>
    </xf>
    <xf numFmtId="0" fontId="12" fillId="4" borderId="0" xfId="0" applyFont="1" applyFill="1" applyAlignment="1" applyProtection="1">
      <alignment horizontal="left" wrapText="1"/>
    </xf>
    <xf numFmtId="0" fontId="0" fillId="4" borderId="0" xfId="0" applyFill="1" applyAlignment="1" applyProtection="1">
      <alignment horizontal="left" vertical="top" wrapText="1"/>
    </xf>
    <xf numFmtId="0" fontId="7" fillId="3" borderId="37" xfId="1" applyFont="1" applyFill="1" applyBorder="1" applyAlignment="1" applyProtection="1">
      <alignment horizontal="left" wrapText="1"/>
    </xf>
    <xf numFmtId="0" fontId="7" fillId="3" borderId="11" xfId="1" applyFont="1" applyFill="1" applyBorder="1" applyAlignment="1" applyProtection="1">
      <alignment horizontal="left" wrapText="1"/>
    </xf>
    <xf numFmtId="0" fontId="7" fillId="3" borderId="38" xfId="1" applyFont="1" applyFill="1" applyBorder="1" applyAlignment="1" applyProtection="1">
      <alignment horizontal="left" wrapText="1"/>
    </xf>
    <xf numFmtId="0" fontId="7" fillId="0" borderId="37" xfId="1" applyFont="1" applyFill="1" applyBorder="1" applyAlignment="1" applyProtection="1">
      <alignment horizontal="left" wrapText="1"/>
    </xf>
    <xf numFmtId="0" fontId="7" fillId="0" borderId="11" xfId="1" applyFont="1" applyFill="1" applyBorder="1" applyAlignment="1" applyProtection="1">
      <alignment horizontal="left" wrapText="1"/>
    </xf>
    <xf numFmtId="0" fontId="7" fillId="0" borderId="38" xfId="1" applyFont="1" applyFill="1" applyBorder="1" applyAlignment="1" applyProtection="1">
      <alignment horizontal="left" wrapText="1"/>
    </xf>
    <xf numFmtId="0" fontId="5" fillId="4" borderId="0" xfId="0" applyFont="1" applyFill="1" applyBorder="1" applyAlignment="1" applyProtection="1">
      <alignment horizontal="right"/>
    </xf>
    <xf numFmtId="44" fontId="0" fillId="3" borderId="10" xfId="3" applyFont="1" applyFill="1" applyBorder="1" applyAlignment="1" applyProtection="1">
      <alignment horizontal="right" wrapText="1"/>
    </xf>
    <xf numFmtId="44" fontId="0" fillId="3" borderId="16" xfId="3" applyFont="1" applyFill="1" applyBorder="1" applyAlignment="1" applyProtection="1">
      <alignment horizontal="right" wrapText="1"/>
    </xf>
    <xf numFmtId="0" fontId="42" fillId="12" borderId="6" xfId="0" applyFont="1" applyFill="1" applyBorder="1" applyAlignment="1">
      <alignment horizontal="center" wrapText="1"/>
    </xf>
    <xf numFmtId="0" fontId="42" fillId="12" borderId="28" xfId="0" applyFont="1" applyFill="1" applyBorder="1" applyAlignment="1">
      <alignment horizontal="center" wrapText="1"/>
    </xf>
    <xf numFmtId="0" fontId="45" fillId="14" borderId="20" xfId="0" applyFont="1" applyFill="1" applyBorder="1" applyAlignment="1" applyProtection="1">
      <alignment horizontal="center" vertical="top" wrapText="1"/>
    </xf>
    <xf numFmtId="0" fontId="5" fillId="11" borderId="20" xfId="0" applyFont="1" applyFill="1" applyBorder="1" applyAlignment="1" applyProtection="1">
      <alignment horizontal="center" vertical="center" wrapText="1"/>
    </xf>
    <xf numFmtId="0" fontId="5" fillId="11" borderId="19" xfId="0" applyFont="1" applyFill="1" applyBorder="1" applyAlignment="1" applyProtection="1">
      <alignment horizontal="center" vertical="center" wrapText="1"/>
    </xf>
    <xf numFmtId="0" fontId="5" fillId="11" borderId="14" xfId="0" applyFont="1" applyFill="1" applyBorder="1" applyAlignment="1" applyProtection="1">
      <alignment horizontal="center" vertical="center" wrapText="1"/>
    </xf>
    <xf numFmtId="0" fontId="5" fillId="11" borderId="9" xfId="0" applyFont="1" applyFill="1" applyBorder="1" applyAlignment="1" applyProtection="1">
      <alignment horizontal="center" vertical="center" wrapText="1"/>
    </xf>
    <xf numFmtId="43" fontId="23" fillId="11" borderId="22" xfId="3" applyNumberFormat="1" applyFont="1" applyFill="1" applyBorder="1" applyAlignment="1" applyProtection="1">
      <alignment horizontal="center"/>
    </xf>
    <xf numFmtId="43" fontId="23" fillId="11" borderId="24" xfId="3" applyNumberFormat="1" applyFont="1" applyFill="1" applyBorder="1" applyAlignment="1" applyProtection="1">
      <alignment horizontal="center"/>
    </xf>
    <xf numFmtId="44" fontId="23" fillId="9" borderId="23" xfId="3" applyFont="1" applyFill="1" applyBorder="1" applyAlignment="1" applyProtection="1">
      <alignment horizontal="center"/>
    </xf>
    <xf numFmtId="44" fontId="23" fillId="9" borderId="24" xfId="3" applyFont="1" applyFill="1" applyBorder="1" applyAlignment="1" applyProtection="1">
      <alignment horizontal="center"/>
    </xf>
    <xf numFmtId="44" fontId="23" fillId="10" borderId="23" xfId="0" applyNumberFormat="1" applyFont="1" applyFill="1" applyBorder="1" applyAlignment="1" applyProtection="1">
      <alignment horizontal="center"/>
    </xf>
    <xf numFmtId="44" fontId="23" fillId="10" borderId="24" xfId="0" applyNumberFormat="1" applyFont="1" applyFill="1" applyBorder="1" applyAlignment="1" applyProtection="1">
      <alignment horizontal="center"/>
    </xf>
    <xf numFmtId="0" fontId="5" fillId="9" borderId="20" xfId="0" applyFont="1" applyFill="1" applyBorder="1" applyAlignment="1" applyProtection="1">
      <alignment horizontal="center" vertical="center" wrapText="1"/>
    </xf>
    <xf numFmtId="0" fontId="5" fillId="9" borderId="19" xfId="0" applyFont="1" applyFill="1" applyBorder="1" applyAlignment="1" applyProtection="1">
      <alignment horizontal="center" vertical="center" wrapText="1"/>
    </xf>
    <xf numFmtId="0" fontId="5" fillId="9" borderId="14" xfId="0" applyFont="1" applyFill="1" applyBorder="1" applyAlignment="1" applyProtection="1">
      <alignment horizontal="center" vertical="center" wrapText="1"/>
    </xf>
    <xf numFmtId="0" fontId="5" fillId="9" borderId="9" xfId="0" applyFont="1" applyFill="1" applyBorder="1" applyAlignment="1" applyProtection="1">
      <alignment horizontal="center" vertical="center" wrapText="1"/>
    </xf>
    <xf numFmtId="0" fontId="5" fillId="10" borderId="20" xfId="0" applyFont="1" applyFill="1" applyBorder="1" applyAlignment="1" applyProtection="1">
      <alignment horizontal="center" vertical="center" wrapText="1"/>
    </xf>
    <xf numFmtId="0" fontId="5" fillId="10" borderId="19" xfId="0" applyFont="1" applyFill="1" applyBorder="1" applyAlignment="1" applyProtection="1">
      <alignment horizontal="center" vertical="center" wrapText="1"/>
    </xf>
    <xf numFmtId="0" fontId="5" fillId="10" borderId="14" xfId="0" applyFont="1" applyFill="1" applyBorder="1" applyAlignment="1" applyProtection="1">
      <alignment horizontal="center" vertical="center" wrapText="1"/>
    </xf>
    <xf numFmtId="0" fontId="5" fillId="10" borderId="9" xfId="0" applyFont="1" applyFill="1" applyBorder="1" applyAlignment="1" applyProtection="1">
      <alignment horizontal="center" vertical="center" wrapText="1"/>
    </xf>
    <xf numFmtId="0" fontId="5" fillId="21" borderId="15" xfId="0" applyFont="1" applyFill="1" applyBorder="1" applyAlignment="1" applyProtection="1">
      <alignment horizontal="center" vertical="center" wrapText="1"/>
    </xf>
    <xf numFmtId="0" fontId="5" fillId="21" borderId="55" xfId="0" applyFont="1" applyFill="1" applyBorder="1" applyAlignment="1" applyProtection="1">
      <alignment horizontal="center" vertical="center" wrapText="1"/>
    </xf>
    <xf numFmtId="0" fontId="42" fillId="12" borderId="53" xfId="0" applyFont="1" applyFill="1" applyBorder="1" applyAlignment="1">
      <alignment horizontal="center" wrapText="1"/>
    </xf>
    <xf numFmtId="0" fontId="42" fillId="12" borderId="54" xfId="0" applyFont="1" applyFill="1" applyBorder="1" applyAlignment="1">
      <alignment horizontal="center" wrapText="1"/>
    </xf>
    <xf numFmtId="0" fontId="42" fillId="12" borderId="1" xfId="0" applyFont="1" applyFill="1" applyBorder="1" applyAlignment="1">
      <alignment horizontal="center" wrapText="1"/>
    </xf>
    <xf numFmtId="0" fontId="42" fillId="12" borderId="26" xfId="0" applyFont="1" applyFill="1" applyBorder="1" applyAlignment="1">
      <alignment horizontal="center" wrapText="1"/>
    </xf>
    <xf numFmtId="0" fontId="45" fillId="14" borderId="18" xfId="0" applyFont="1" applyFill="1" applyBorder="1" applyAlignment="1" applyProtection="1">
      <alignment horizontal="center" vertical="top" wrapText="1"/>
    </xf>
    <xf numFmtId="0" fontId="45" fillId="14" borderId="19" xfId="0" applyFont="1" applyFill="1" applyBorder="1" applyAlignment="1" applyProtection="1">
      <alignment horizontal="center" vertical="top" wrapText="1"/>
    </xf>
    <xf numFmtId="0" fontId="45" fillId="14" borderId="14" xfId="0" applyFont="1" applyFill="1" applyBorder="1" applyAlignment="1" applyProtection="1">
      <alignment horizontal="center" vertical="top" wrapText="1"/>
    </xf>
    <xf numFmtId="0" fontId="45" fillId="14" borderId="0" xfId="0" applyFont="1" applyFill="1" applyBorder="1" applyAlignment="1" applyProtection="1">
      <alignment horizontal="center" vertical="top" wrapText="1"/>
    </xf>
    <xf numFmtId="0" fontId="45" fillId="14" borderId="9" xfId="0" applyFont="1" applyFill="1" applyBorder="1" applyAlignment="1" applyProtection="1">
      <alignment horizontal="center" vertical="top" wrapText="1"/>
    </xf>
    <xf numFmtId="0" fontId="45" fillId="14" borderId="22" xfId="0" applyFont="1" applyFill="1" applyBorder="1" applyAlignment="1" applyProtection="1">
      <alignment horizontal="center" vertical="top" wrapText="1"/>
    </xf>
    <xf numFmtId="0" fontId="45" fillId="14" borderId="23" xfId="0" applyFont="1" applyFill="1" applyBorder="1" applyAlignment="1" applyProtection="1">
      <alignment horizontal="center" vertical="top" wrapText="1"/>
    </xf>
    <xf numFmtId="0" fontId="45" fillId="14" borderId="24" xfId="0" applyFont="1" applyFill="1" applyBorder="1" applyAlignment="1" applyProtection="1">
      <alignment horizontal="center" vertical="top" wrapText="1"/>
    </xf>
  </cellXfs>
  <cellStyles count="5">
    <cellStyle name="Currency" xfId="3" builtinId="4"/>
    <cellStyle name="Currency 2" xfId="2" xr:uid="{00000000-0005-0000-0000-000001000000}"/>
    <cellStyle name="Hyperlink" xfId="4" builtinId="8"/>
    <cellStyle name="Normal" xfId="0" builtinId="0"/>
    <cellStyle name="Normal 2" xfId="1" xr:uid="{00000000-0005-0000-0000-000004000000}"/>
  </cellStyles>
  <dxfs count="30">
    <dxf>
      <numFmt numFmtId="0" formatCode="General"/>
      <fill>
        <patternFill>
          <fgColor indexed="64"/>
          <bgColor theme="0"/>
        </patternFill>
      </fill>
      <protection locked="1" hidden="0"/>
    </dxf>
    <dxf>
      <numFmt numFmtId="0" formatCode="General"/>
      <fill>
        <patternFill>
          <fgColor indexed="64"/>
          <bgColor theme="0"/>
        </patternFill>
      </fill>
      <protection locked="1" hidden="0"/>
    </dxf>
    <dxf>
      <numFmt numFmtId="0" formatCode="General"/>
      <fill>
        <patternFill>
          <fgColor indexed="64"/>
          <bgColor theme="0"/>
        </patternFill>
      </fill>
      <protection locked="1" hidden="0"/>
    </dxf>
    <dxf>
      <numFmt numFmtId="0" formatCode="General"/>
      <fill>
        <patternFill>
          <fgColor indexed="64"/>
          <bgColor theme="0"/>
        </patternFill>
      </fill>
      <protection locked="1" hidden="0"/>
    </dxf>
    <dxf>
      <numFmt numFmtId="0" formatCode="General"/>
      <fill>
        <patternFill>
          <fgColor indexed="64"/>
          <bgColor theme="0"/>
        </patternFill>
      </fill>
      <protection locked="1" hidden="0"/>
    </dxf>
    <dxf>
      <numFmt numFmtId="0" formatCode="General"/>
      <fill>
        <patternFill>
          <fgColor indexed="64"/>
          <bgColor theme="0"/>
        </patternFill>
      </fill>
      <protection locked="1" hidden="0"/>
    </dxf>
    <dxf>
      <numFmt numFmtId="34" formatCode="_(&quot;$&quot;* #,##0.00_);_(&quot;$&quot;* \(#,##0.00\);_(&quot;$&quot;* &quot;-&quot;??_);_(@_)"/>
      <fill>
        <patternFill>
          <fgColor indexed="64"/>
          <bgColor theme="0"/>
        </patternFill>
      </fill>
      <protection locked="1" hidden="0"/>
    </dxf>
    <dxf>
      <numFmt numFmtId="34" formatCode="_(&quot;$&quot;* #,##0.00_);_(&quot;$&quot;* \(#,##0.00\);_(&quot;$&quot;* &quot;-&quot;??_);_(@_)"/>
      <fill>
        <patternFill>
          <fgColor indexed="64"/>
          <bgColor theme="0"/>
        </patternFill>
      </fill>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ill>
        <patternFill>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ill>
        <patternFill>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ill>
        <patternFill>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ill>
        <patternFill>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ill>
        <patternFill>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numFmt numFmtId="164" formatCode="[$-409]d\-mmm\-yy;@"/>
      <fill>
        <patternFill>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ill>
        <patternFill>
          <fgColor indexed="64"/>
          <bgColor theme="0"/>
        </patternFill>
      </fill>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border>
        <top style="thin">
          <color indexed="64"/>
        </top>
      </border>
    </dxf>
    <dxf>
      <border diagonalUp="0" diagonalDown="0">
        <left style="medium">
          <color indexed="64"/>
        </left>
        <right style="medium">
          <color indexed="64"/>
        </right>
        <top style="medium">
          <color indexed="64"/>
        </top>
        <bottom style="medium">
          <color indexed="64"/>
        </bottom>
      </border>
    </dxf>
    <dxf>
      <fill>
        <patternFill>
          <fgColor indexed="64"/>
          <bgColor theme="0"/>
        </patternFill>
      </fill>
      <protection locked="1" hidden="0"/>
    </dxf>
    <dxf>
      <border>
        <bottom style="thin">
          <color indexed="64"/>
        </bottom>
      </border>
    </dxf>
    <dxf>
      <fill>
        <patternFill patternType="solid">
          <fgColor indexed="64"/>
          <bgColor rgb="FF00B050"/>
        </patternFill>
      </fill>
      <alignment vertical="top"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ill>
        <patternFill>
          <bgColor theme="0" tint="-0.24994659260841701"/>
        </patternFill>
      </fill>
    </dxf>
    <dxf>
      <font>
        <color rgb="FF0070C0"/>
      </font>
      <fill>
        <patternFill>
          <bgColor theme="9" tint="0.59996337778862885"/>
        </patternFill>
      </fill>
    </dxf>
    <dxf>
      <font>
        <color theme="0" tint="-0.499984740745262"/>
      </font>
      <fill>
        <patternFill>
          <bgColor theme="0" tint="-0.499984740745262"/>
        </patternFill>
      </fill>
    </dxf>
    <dxf>
      <font>
        <color rgb="FF0070C0"/>
      </font>
      <fill>
        <patternFill>
          <bgColor theme="9" tint="0.59996337778862885"/>
        </patternFill>
      </fill>
    </dxf>
    <dxf>
      <fill>
        <patternFill>
          <bgColor theme="0" tint="-0.24994659260841701"/>
        </patternFill>
      </fill>
    </dxf>
    <dxf>
      <fill>
        <patternFill>
          <bgColor theme="0" tint="-0.24994659260841701"/>
        </patternFill>
      </fill>
    </dxf>
    <dxf>
      <fill>
        <patternFill>
          <bgColor theme="1"/>
        </patternFill>
      </fill>
    </dxf>
    <dxf>
      <fill>
        <patternFill>
          <bgColor theme="6" tint="0.39994506668294322"/>
        </patternFill>
      </fill>
    </dxf>
  </dxfs>
  <tableStyles count="0" defaultTableStyle="TableStyleMedium2" defaultPivotStyle="PivotStyleLight16"/>
  <colors>
    <mruColors>
      <color rgb="FFFFFF99"/>
      <color rgb="FFF0F082"/>
      <color rgb="FF000000"/>
      <color rgb="FFFF7171"/>
      <color rgb="FFFFE0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4967654</xdr:colOff>
      <xdr:row>0</xdr:row>
      <xdr:rowOff>73269</xdr:rowOff>
    </xdr:from>
    <xdr:to>
      <xdr:col>1</xdr:col>
      <xdr:colOff>6578246</xdr:colOff>
      <xdr:row>4</xdr:row>
      <xdr:rowOff>78819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99539" y="73269"/>
          <a:ext cx="1610592" cy="774877"/>
        </a:xfrm>
        <a:prstGeom prst="rect">
          <a:avLst/>
        </a:prstGeom>
      </xdr:spPr>
    </xdr:pic>
    <xdr:clientData/>
  </xdr:twoCellAnchor>
  <xdr:twoCellAnchor editAs="oneCell">
    <xdr:from>
      <xdr:col>1</xdr:col>
      <xdr:colOff>4865075</xdr:colOff>
      <xdr:row>6</xdr:row>
      <xdr:rowOff>118203</xdr:rowOff>
    </xdr:from>
    <xdr:to>
      <xdr:col>2</xdr:col>
      <xdr:colOff>29831</xdr:colOff>
      <xdr:row>15</xdr:row>
      <xdr:rowOff>109903</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a:stretch>
          <a:fillRect/>
        </a:stretch>
      </xdr:blipFill>
      <xdr:spPr>
        <a:xfrm>
          <a:off x="4996960" y="946145"/>
          <a:ext cx="1854236" cy="2541470"/>
        </a:xfrm>
        <a:prstGeom prst="rect">
          <a:avLst/>
        </a:prstGeom>
        <a:solidFill>
          <a:srgbClr val="000000"/>
        </a:solidFill>
        <a:ln w="12700">
          <a:solidFill>
            <a:schemeClr val="tx1"/>
          </a:solidFill>
        </a:ln>
        <a:effectLst>
          <a:outerShdw blurRad="50800" dist="38100" dir="2700000" algn="tl" rotWithShape="0">
            <a:prstClr val="black">
              <a:alpha val="40000"/>
            </a:prst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19050</xdr:colOff>
      <xdr:row>0</xdr:row>
      <xdr:rowOff>38100</xdr:rowOff>
    </xdr:from>
    <xdr:to>
      <xdr:col>8</xdr:col>
      <xdr:colOff>99059</xdr:colOff>
      <xdr:row>1</xdr:row>
      <xdr:rowOff>745324</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53100" y="38100"/>
          <a:ext cx="1790699" cy="861529"/>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12:R133" totalsRowShown="0" headerRowDxfId="21" dataDxfId="19" headerRowBorderDxfId="20" tableBorderDxfId="18" totalsRowBorderDxfId="17">
  <autoFilter ref="B12:R133" xr:uid="{00000000-0009-0000-0100-000001000000}"/>
  <tableColumns count="17">
    <tableColumn id="1" xr3:uid="{00000000-0010-0000-0000-000001000000}" name="Receipt number" dataDxfId="16"/>
    <tableColumn id="2" xr3:uid="{00000000-0010-0000-0000-000002000000}" name="Transaction date" dataDxfId="15"/>
    <tableColumn id="3" xr3:uid="{00000000-0010-0000-0000-000003000000}" name="Category _x000a_(See Instructions document or Summary tab for descriptions)" dataDxfId="14"/>
    <tableColumn id="4" xr3:uid="{00000000-0010-0000-0000-000004000000}" name="Transaction description_x000a_NOTE: This report tracks funds expended rather than cash-in-hand balance. Transactions entered as &quot;ATM Withdrawal&quot; or &quot;Exchange&quot; will not affect the &quot;Balance of Unspent Funds&quot;, &quot;Total Expended&quot; or &quot;Ending Balance&quot;." dataDxfId="13"/>
    <tableColumn id="10" xr3:uid="{00000000-0010-0000-0000-00000A000000}" name="Transaction amount_x000a_(Numbers &amp; decimals only.)" dataDxfId="12"/>
    <tableColumn id="6" xr3:uid="{00000000-0010-0000-0000-000006000000}" name="Currency  for transaction_x000a_(Select &quot;Local Currency&quot; or &quot;US Dollars&quot;.)" dataDxfId="11"/>
    <tableColumn id="7" xr3:uid="{00000000-0010-0000-0000-000007000000}" name="Exchange rate _x000a_(Select or manually input rate.) _x000a_" dataDxfId="10"/>
    <tableColumn id="11" xr3:uid="{00000000-0010-0000-0000-00000B000000}" name="Transaction amount _x000a_in US Dollars" dataDxfId="9" dataCellStyle="Currency">
      <calculatedColumnFormula>IF(Table1[[#This Row],[Currency  for transaction
(Select "Local Currency" or "US Dollars".)]]="Local Currency",Table1[[#This Row],[Transaction amount
(Numbers &amp; decimals only.)]]/Table1[[#This Row],[Exchange rate 
(Select or manually input rate.) 
]],IF(Table1[[#This Row],[Currency  for transaction
(Select "Local Currency" or "US Dollars".)]]="US Dollars",Table1[[#This Row],[Transaction amount
(Numbers &amp; decimals only.)]],""))</calculatedColumnFormula>
    </tableColumn>
    <tableColumn id="5" xr3:uid="{00000000-0010-0000-0000-000005000000}" name="Transaction amount in Local Currency" dataDxfId="8" dataCellStyle="Currency"/>
    <tableColumn id="8" xr3:uid="{00000000-0010-0000-0000-000008000000}" name="Balance of Unspent Funds _x000a_(in US dollars)_x000a_" dataDxfId="7" dataCellStyle="Currency">
      <calculatedColumnFormula>K12-I13</calculatedColumnFormula>
    </tableColumn>
    <tableColumn id="9" xr3:uid="{00000000-0010-0000-0000-000009000000}" name="Unspent Local Currency" dataDxfId="6">
      <calculatedColumnFormula>$J$14</calculatedColumnFormula>
    </tableColumn>
    <tableColumn id="12" xr3:uid="{00000000-0010-0000-0000-00000C000000}" name="Currency Conversion Loss or Gain (adjacent)" dataDxfId="5">
      <calculatedColumnFormula>IF(AND(D13="Exchange",G13="local currency",G12="local currency"),J13/H13-J13/H12,0)</calculatedColumnFormula>
    </tableColumn>
    <tableColumn id="13" xr3:uid="{00000000-0010-0000-0000-00000D000000}" name="Currency Conversion Loss or Gain (2 up)" dataDxfId="4">
      <calculatedColumnFormula>IF(AND(M13="0",G12="US Dollars",D13="Exchange",G13="local currency",G11="local currency"),J13/H13-J13/H11,0)</calculatedColumnFormula>
    </tableColumn>
    <tableColumn id="14" xr3:uid="{00000000-0010-0000-0000-00000E000000}" name="Currency Conversion Loss or Gain (3 up)" dataDxfId="3">
      <calculatedColumnFormula>IF(AND(M13="0",G12="US Dollars",G11="US Dollars",D13="Exchange",G13="local currency",G10="local currency"),J13/H13-J13/H10,0)</calculatedColumnFormula>
    </tableColumn>
    <tableColumn id="15" xr3:uid="{00000000-0010-0000-0000-00000F000000}" name="Currency Conversion Loss or Gain (4 up)" dataDxfId="2">
      <calculatedColumnFormula>IF(AND(M13="0",G12="US Dollars",G11="US Dollars",G10="US Dollars",D13="Exchange",G13="local currency",G9="local currency"),J13/H13-J13/H9,0)</calculatedColumnFormula>
    </tableColumn>
    <tableColumn id="16" xr3:uid="{00000000-0010-0000-0000-000010000000}" name="Currency Conversion Loss or Gain (5 up)" dataDxfId="1">
      <calculatedColumnFormula>IF(AND(M13="0",G12="US Dollars",G11="US Dollars",G10="US Dollars",G9="US Dollars",D13="Exchange",G13="local currency",G8="local currency"),J13/H13-J13/H8,0)</calculatedColumnFormula>
    </tableColumn>
    <tableColumn id="17" xr3:uid="{00000000-0010-0000-0000-000011000000}" name="Currency Conversion Loss or Gain (6 up)" dataDxfId="0">
      <calculatedColumnFormula>IF(AND(M13="0",G12="US Dollars",G11="US Dollars",G10="US Dollars",G9="US Dollars", G8="US Dollars",D13="Exchange",G13="local currency",G7="local currency"),J13/H13-J13/H7,0)</calculatedColumnFormula>
    </tableColumn>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0F082"/>
    <pageSetUpPr fitToPage="1"/>
  </sheetPr>
  <dimension ref="B1:D124"/>
  <sheetViews>
    <sheetView zoomScale="130" zoomScaleNormal="130" workbookViewId="0">
      <pane ySplit="4" topLeftCell="A5" activePane="bottomLeft" state="frozen"/>
      <selection pane="bottomLeft" activeCell="B127" sqref="B127"/>
    </sheetView>
  </sheetViews>
  <sheetFormatPr defaultColWidth="9.109375" defaultRowHeight="14.4" outlineLevelRow="2" x14ac:dyDescent="0.3"/>
  <cols>
    <col min="1" max="1" width="2" style="65" customWidth="1"/>
    <col min="2" max="2" width="100.33203125" style="66" customWidth="1"/>
    <col min="3" max="3" width="2.109375" style="65" customWidth="1"/>
    <col min="4" max="16384" width="9.109375" style="65"/>
  </cols>
  <sheetData>
    <row r="1" spans="2:4" ht="11.25" customHeight="1" x14ac:dyDescent="0.3"/>
    <row r="2" spans="2:4" ht="18" x14ac:dyDescent="0.3">
      <c r="B2" s="67" t="s">
        <v>48</v>
      </c>
    </row>
    <row r="3" spans="2:4" x14ac:dyDescent="0.3">
      <c r="B3" s="138" t="s">
        <v>141</v>
      </c>
    </row>
    <row r="4" spans="2:4" x14ac:dyDescent="0.3">
      <c r="B4" s="138" t="s">
        <v>140</v>
      </c>
    </row>
    <row r="5" spans="2:4" ht="18" x14ac:dyDescent="0.3">
      <c r="B5" s="67"/>
    </row>
    <row r="6" spans="2:4" ht="15.6" x14ac:dyDescent="0.3">
      <c r="B6" s="68" t="s">
        <v>49</v>
      </c>
    </row>
    <row r="7" spans="2:4" ht="15.6" x14ac:dyDescent="0.3">
      <c r="B7" s="68"/>
    </row>
    <row r="8" spans="2:4" x14ac:dyDescent="0.3">
      <c r="B8" s="69" t="s">
        <v>50</v>
      </c>
    </row>
    <row r="9" spans="2:4" x14ac:dyDescent="0.3">
      <c r="B9" s="69" t="s">
        <v>51</v>
      </c>
    </row>
    <row r="10" spans="2:4" x14ac:dyDescent="0.3">
      <c r="B10" s="69" t="s">
        <v>52</v>
      </c>
    </row>
    <row r="11" spans="2:4" x14ac:dyDescent="0.3">
      <c r="B11" s="69" t="s">
        <v>53</v>
      </c>
    </row>
    <row r="12" spans="2:4" x14ac:dyDescent="0.3">
      <c r="B12" s="69" t="s">
        <v>54</v>
      </c>
      <c r="D12"/>
    </row>
    <row r="13" spans="2:4" x14ac:dyDescent="0.3">
      <c r="B13" s="69" t="s">
        <v>55</v>
      </c>
    </row>
    <row r="14" spans="2:4" ht="15" thickBot="1" x14ac:dyDescent="0.35">
      <c r="B14" s="69"/>
    </row>
    <row r="15" spans="2:4" ht="78.599999999999994" thickBot="1" x14ac:dyDescent="0.35">
      <c r="B15" s="136" t="s">
        <v>145</v>
      </c>
    </row>
    <row r="16" spans="2:4" ht="15" thickBot="1" x14ac:dyDescent="0.35">
      <c r="B16" s="70"/>
    </row>
    <row r="17" spans="2:2" ht="15.6" x14ac:dyDescent="0.3">
      <c r="B17" s="112" t="s">
        <v>56</v>
      </c>
    </row>
    <row r="18" spans="2:2" outlineLevel="1" x14ac:dyDescent="0.3">
      <c r="B18" s="113" t="s">
        <v>57</v>
      </c>
    </row>
    <row r="19" spans="2:2" outlineLevel="1" x14ac:dyDescent="0.3">
      <c r="B19" s="113" t="s">
        <v>58</v>
      </c>
    </row>
    <row r="20" spans="2:2" outlineLevel="1" x14ac:dyDescent="0.3">
      <c r="B20" s="114" t="s">
        <v>118</v>
      </c>
    </row>
    <row r="21" spans="2:2" outlineLevel="1" x14ac:dyDescent="0.3">
      <c r="B21" s="115" t="s">
        <v>119</v>
      </c>
    </row>
    <row r="22" spans="2:2" outlineLevel="1" x14ac:dyDescent="0.3">
      <c r="B22" s="116" t="s">
        <v>59</v>
      </c>
    </row>
    <row r="23" spans="2:2" outlineLevel="1" x14ac:dyDescent="0.3">
      <c r="B23" s="117" t="s">
        <v>60</v>
      </c>
    </row>
    <row r="24" spans="2:2" outlineLevel="1" x14ac:dyDescent="0.3">
      <c r="B24" s="117" t="s">
        <v>61</v>
      </c>
    </row>
    <row r="25" spans="2:2" outlineLevel="1" x14ac:dyDescent="0.3">
      <c r="B25" s="116" t="s">
        <v>62</v>
      </c>
    </row>
    <row r="26" spans="2:2" outlineLevel="1" x14ac:dyDescent="0.3">
      <c r="B26" s="117" t="s">
        <v>63</v>
      </c>
    </row>
    <row r="27" spans="2:2" ht="15" outlineLevel="1" thickBot="1" x14ac:dyDescent="0.35">
      <c r="B27" s="118" t="s">
        <v>64</v>
      </c>
    </row>
    <row r="28" spans="2:2" ht="16.2" thickBot="1" x14ac:dyDescent="0.35">
      <c r="B28" s="71"/>
    </row>
    <row r="29" spans="2:2" ht="15.6" x14ac:dyDescent="0.3">
      <c r="B29" s="119" t="s">
        <v>109</v>
      </c>
    </row>
    <row r="30" spans="2:2" outlineLevel="1" x14ac:dyDescent="0.3">
      <c r="B30" s="120" t="s">
        <v>146</v>
      </c>
    </row>
    <row r="31" spans="2:2" outlineLevel="1" x14ac:dyDescent="0.3">
      <c r="B31" s="120" t="s">
        <v>65</v>
      </c>
    </row>
    <row r="32" spans="2:2" outlineLevel="1" x14ac:dyDescent="0.3">
      <c r="B32" s="121" t="s">
        <v>120</v>
      </c>
    </row>
    <row r="33" spans="2:2" outlineLevel="1" x14ac:dyDescent="0.3">
      <c r="B33" s="121" t="s">
        <v>147</v>
      </c>
    </row>
    <row r="34" spans="2:2" outlineLevel="1" x14ac:dyDescent="0.3">
      <c r="B34" s="121" t="s">
        <v>148</v>
      </c>
    </row>
    <row r="35" spans="2:2" outlineLevel="1" x14ac:dyDescent="0.3">
      <c r="B35" s="121" t="s">
        <v>149</v>
      </c>
    </row>
    <row r="36" spans="2:2" outlineLevel="1" x14ac:dyDescent="0.3">
      <c r="B36" s="121" t="s">
        <v>150</v>
      </c>
    </row>
    <row r="37" spans="2:2" outlineLevel="1" x14ac:dyDescent="0.3">
      <c r="B37" s="121" t="s">
        <v>121</v>
      </c>
    </row>
    <row r="38" spans="2:2" outlineLevel="1" x14ac:dyDescent="0.3">
      <c r="B38" s="122" t="s">
        <v>122</v>
      </c>
    </row>
    <row r="39" spans="2:2" outlineLevel="1" x14ac:dyDescent="0.3">
      <c r="B39" s="123" t="s">
        <v>66</v>
      </c>
    </row>
    <row r="40" spans="2:2" outlineLevel="1" x14ac:dyDescent="0.3">
      <c r="B40" s="124" t="s">
        <v>67</v>
      </c>
    </row>
    <row r="41" spans="2:2" outlineLevel="1" x14ac:dyDescent="0.3">
      <c r="B41" s="125" t="s">
        <v>68</v>
      </c>
    </row>
    <row r="42" spans="2:2" outlineLevel="1" x14ac:dyDescent="0.3">
      <c r="B42" s="123" t="s">
        <v>69</v>
      </c>
    </row>
    <row r="43" spans="2:2" outlineLevel="1" x14ac:dyDescent="0.3">
      <c r="B43" s="126" t="s">
        <v>70</v>
      </c>
    </row>
    <row r="44" spans="2:2" ht="28.8" outlineLevel="1" x14ac:dyDescent="0.3">
      <c r="B44" s="126" t="s">
        <v>71</v>
      </c>
    </row>
    <row r="45" spans="2:2" ht="29.4" outlineLevel="1" thickBot="1" x14ac:dyDescent="0.35">
      <c r="B45" s="127" t="s">
        <v>72</v>
      </c>
    </row>
    <row r="46" spans="2:2" ht="15" thickBot="1" x14ac:dyDescent="0.35">
      <c r="B46" s="72"/>
    </row>
    <row r="47" spans="2:2" ht="15.6" x14ac:dyDescent="0.3">
      <c r="B47" s="98" t="s">
        <v>110</v>
      </c>
    </row>
    <row r="48" spans="2:2" ht="103.2" outlineLevel="1" x14ac:dyDescent="0.3">
      <c r="B48" s="128" t="s">
        <v>151</v>
      </c>
    </row>
    <row r="49" spans="2:2" ht="60" hidden="1" customHeight="1" outlineLevel="2" x14ac:dyDescent="0.3">
      <c r="B49" s="108" t="s">
        <v>152</v>
      </c>
    </row>
    <row r="50" spans="2:2" ht="57.6" hidden="1" outlineLevel="2" x14ac:dyDescent="0.3">
      <c r="B50" s="108" t="s">
        <v>144</v>
      </c>
    </row>
    <row r="51" spans="2:2" hidden="1" outlineLevel="2" x14ac:dyDescent="0.3">
      <c r="B51" s="135" t="s">
        <v>73</v>
      </c>
    </row>
    <row r="52" spans="2:2" outlineLevel="1" collapsed="1" x14ac:dyDescent="0.3">
      <c r="B52" s="99" t="s">
        <v>74</v>
      </c>
    </row>
    <row r="53" spans="2:2" ht="30" customHeight="1" outlineLevel="1" x14ac:dyDescent="0.3">
      <c r="B53" s="99" t="s">
        <v>170</v>
      </c>
    </row>
    <row r="54" spans="2:2" ht="15" customHeight="1" outlineLevel="1" x14ac:dyDescent="0.3">
      <c r="B54" s="133" t="s">
        <v>171</v>
      </c>
    </row>
    <row r="55" spans="2:2" outlineLevel="1" x14ac:dyDescent="0.3">
      <c r="B55" s="100" t="s">
        <v>123</v>
      </c>
    </row>
    <row r="56" spans="2:2" outlineLevel="1" x14ac:dyDescent="0.3">
      <c r="B56" s="101" t="s">
        <v>124</v>
      </c>
    </row>
    <row r="57" spans="2:2" outlineLevel="2" x14ac:dyDescent="0.3">
      <c r="B57" s="129" t="s">
        <v>75</v>
      </c>
    </row>
    <row r="58" spans="2:2" outlineLevel="2" x14ac:dyDescent="0.3">
      <c r="B58" s="109" t="s">
        <v>76</v>
      </c>
    </row>
    <row r="59" spans="2:2" outlineLevel="2" x14ac:dyDescent="0.3">
      <c r="B59" s="110" t="s">
        <v>77</v>
      </c>
    </row>
    <row r="60" spans="2:2" outlineLevel="2" x14ac:dyDescent="0.3">
      <c r="B60" s="111" t="s">
        <v>125</v>
      </c>
    </row>
    <row r="61" spans="2:2" outlineLevel="2" x14ac:dyDescent="0.3">
      <c r="B61" s="110" t="s">
        <v>78</v>
      </c>
    </row>
    <row r="62" spans="2:2" outlineLevel="2" x14ac:dyDescent="0.3">
      <c r="B62" s="111" t="s">
        <v>126</v>
      </c>
    </row>
    <row r="63" spans="2:2" ht="72" outlineLevel="2" x14ac:dyDescent="0.3">
      <c r="B63" s="134" t="s">
        <v>143</v>
      </c>
    </row>
    <row r="64" spans="2:2" outlineLevel="2" x14ac:dyDescent="0.3">
      <c r="B64" s="109" t="s">
        <v>79</v>
      </c>
    </row>
    <row r="65" spans="2:2" outlineLevel="2" x14ac:dyDescent="0.3">
      <c r="B65" s="110" t="s">
        <v>80</v>
      </c>
    </row>
    <row r="66" spans="2:2" outlineLevel="2" x14ac:dyDescent="0.3">
      <c r="B66" s="110" t="s">
        <v>81</v>
      </c>
    </row>
    <row r="67" spans="2:2" outlineLevel="2" x14ac:dyDescent="0.3">
      <c r="B67" s="110" t="s">
        <v>82</v>
      </c>
    </row>
    <row r="68" spans="2:2" outlineLevel="2" x14ac:dyDescent="0.3">
      <c r="B68" s="111" t="s">
        <v>125</v>
      </c>
    </row>
    <row r="69" spans="2:2" outlineLevel="2" x14ac:dyDescent="0.3">
      <c r="B69" s="110" t="s">
        <v>83</v>
      </c>
    </row>
    <row r="70" spans="2:2" outlineLevel="2" x14ac:dyDescent="0.3">
      <c r="B70" s="111" t="s">
        <v>126</v>
      </c>
    </row>
    <row r="71" spans="2:2" outlineLevel="2" x14ac:dyDescent="0.3">
      <c r="B71" s="109" t="s">
        <v>84</v>
      </c>
    </row>
    <row r="72" spans="2:2" outlineLevel="2" x14ac:dyDescent="0.3">
      <c r="B72" s="110" t="s">
        <v>85</v>
      </c>
    </row>
    <row r="73" spans="2:2" outlineLevel="2" x14ac:dyDescent="0.3">
      <c r="B73" s="109" t="s">
        <v>157</v>
      </c>
    </row>
    <row r="74" spans="2:2" outlineLevel="2" x14ac:dyDescent="0.3">
      <c r="B74" s="110" t="s">
        <v>86</v>
      </c>
    </row>
    <row r="75" spans="2:2" outlineLevel="2" x14ac:dyDescent="0.3">
      <c r="B75" s="109" t="s">
        <v>158</v>
      </c>
    </row>
    <row r="76" spans="2:2" outlineLevel="2" x14ac:dyDescent="0.3">
      <c r="B76" s="110" t="s">
        <v>87</v>
      </c>
    </row>
    <row r="77" spans="2:2" outlineLevel="2" x14ac:dyDescent="0.3">
      <c r="B77" s="109" t="s">
        <v>159</v>
      </c>
    </row>
    <row r="78" spans="2:2" outlineLevel="2" x14ac:dyDescent="0.3">
      <c r="B78" s="110" t="s">
        <v>88</v>
      </c>
    </row>
    <row r="79" spans="2:2" outlineLevel="2" x14ac:dyDescent="0.3">
      <c r="B79" s="109" t="s">
        <v>160</v>
      </c>
    </row>
    <row r="80" spans="2:2" outlineLevel="2" x14ac:dyDescent="0.3">
      <c r="B80" s="110" t="s">
        <v>89</v>
      </c>
    </row>
    <row r="81" spans="2:2" outlineLevel="2" x14ac:dyDescent="0.3">
      <c r="B81" s="110" t="s">
        <v>172</v>
      </c>
    </row>
    <row r="82" spans="2:2" outlineLevel="2" x14ac:dyDescent="0.3">
      <c r="B82" s="110" t="s">
        <v>173</v>
      </c>
    </row>
    <row r="83" spans="2:2" ht="28.8" outlineLevel="2" x14ac:dyDescent="0.3">
      <c r="B83" s="156" t="s">
        <v>174</v>
      </c>
    </row>
    <row r="84" spans="2:2" outlineLevel="1" x14ac:dyDescent="0.3">
      <c r="B84" s="100" t="s">
        <v>127</v>
      </c>
    </row>
    <row r="85" spans="2:2" outlineLevel="1" x14ac:dyDescent="0.3">
      <c r="B85" s="102" t="s">
        <v>90</v>
      </c>
    </row>
    <row r="86" spans="2:2" outlineLevel="1" x14ac:dyDescent="0.3">
      <c r="B86" s="103" t="s">
        <v>153</v>
      </c>
    </row>
    <row r="87" spans="2:2" outlineLevel="1" x14ac:dyDescent="0.3">
      <c r="B87" s="104" t="s">
        <v>128</v>
      </c>
    </row>
    <row r="88" spans="2:2" outlineLevel="1" x14ac:dyDescent="0.3">
      <c r="B88" s="105" t="s">
        <v>91</v>
      </c>
    </row>
    <row r="89" spans="2:2" outlineLevel="1" x14ac:dyDescent="0.3">
      <c r="B89" s="105" t="s">
        <v>92</v>
      </c>
    </row>
    <row r="90" spans="2:2" outlineLevel="1" x14ac:dyDescent="0.3">
      <c r="B90" s="106" t="s">
        <v>93</v>
      </c>
    </row>
    <row r="91" spans="2:2" outlineLevel="1" x14ac:dyDescent="0.3">
      <c r="B91" s="100" t="s">
        <v>129</v>
      </c>
    </row>
    <row r="92" spans="2:2" outlineLevel="1" x14ac:dyDescent="0.3">
      <c r="B92" s="105" t="s">
        <v>94</v>
      </c>
    </row>
    <row r="93" spans="2:2" outlineLevel="1" x14ac:dyDescent="0.3">
      <c r="B93" s="101" t="s">
        <v>130</v>
      </c>
    </row>
    <row r="94" spans="2:2" outlineLevel="1" x14ac:dyDescent="0.3">
      <c r="B94" s="105" t="s">
        <v>95</v>
      </c>
    </row>
    <row r="95" spans="2:2" outlineLevel="1" x14ac:dyDescent="0.3">
      <c r="B95" s="105" t="s">
        <v>96</v>
      </c>
    </row>
    <row r="96" spans="2:2" outlineLevel="1" x14ac:dyDescent="0.3">
      <c r="B96" s="106" t="s">
        <v>97</v>
      </c>
    </row>
    <row r="97" spans="2:2" ht="15" outlineLevel="1" thickBot="1" x14ac:dyDescent="0.35">
      <c r="B97" s="107" t="s">
        <v>98</v>
      </c>
    </row>
    <row r="98" spans="2:2" ht="15" thickBot="1" x14ac:dyDescent="0.35">
      <c r="B98" s="73"/>
    </row>
    <row r="99" spans="2:2" ht="15.6" x14ac:dyDescent="0.3">
      <c r="B99" s="92" t="s">
        <v>99</v>
      </c>
    </row>
    <row r="100" spans="2:2" outlineLevel="1" x14ac:dyDescent="0.3">
      <c r="B100" s="93" t="s">
        <v>100</v>
      </c>
    </row>
    <row r="101" spans="2:2" outlineLevel="1" x14ac:dyDescent="0.3">
      <c r="B101" s="94" t="s">
        <v>117</v>
      </c>
    </row>
    <row r="102" spans="2:2" outlineLevel="1" x14ac:dyDescent="0.3">
      <c r="B102" s="93" t="s">
        <v>101</v>
      </c>
    </row>
    <row r="103" spans="2:2" outlineLevel="1" x14ac:dyDescent="0.3">
      <c r="B103" s="95" t="s">
        <v>116</v>
      </c>
    </row>
    <row r="104" spans="2:2" outlineLevel="1" x14ac:dyDescent="0.3">
      <c r="B104" s="96" t="s">
        <v>102</v>
      </c>
    </row>
    <row r="105" spans="2:2" outlineLevel="1" x14ac:dyDescent="0.3">
      <c r="B105" s="96" t="s">
        <v>103</v>
      </c>
    </row>
    <row r="106" spans="2:2" outlineLevel="1" x14ac:dyDescent="0.3">
      <c r="B106" s="93" t="s">
        <v>104</v>
      </c>
    </row>
    <row r="107" spans="2:2" outlineLevel="1" x14ac:dyDescent="0.3">
      <c r="B107" s="95" t="s">
        <v>115</v>
      </c>
    </row>
    <row r="108" spans="2:2" ht="15" outlineLevel="1" thickBot="1" x14ac:dyDescent="0.35">
      <c r="B108" s="97" t="s">
        <v>105</v>
      </c>
    </row>
    <row r="109" spans="2:2" ht="15" thickBot="1" x14ac:dyDescent="0.35">
      <c r="B109" s="72"/>
    </row>
    <row r="110" spans="2:2" ht="15.6" x14ac:dyDescent="0.3">
      <c r="B110" s="87" t="s">
        <v>106</v>
      </c>
    </row>
    <row r="111" spans="2:2" ht="15.6" outlineLevel="1" x14ac:dyDescent="0.3">
      <c r="B111" s="88" t="s">
        <v>107</v>
      </c>
    </row>
    <row r="112" spans="2:2" ht="15.6" outlineLevel="1" x14ac:dyDescent="0.3">
      <c r="B112" s="89" t="s">
        <v>114</v>
      </c>
    </row>
    <row r="113" spans="2:2" ht="15.6" outlineLevel="1" x14ac:dyDescent="0.3">
      <c r="B113" s="90" t="s">
        <v>108</v>
      </c>
    </row>
    <row r="114" spans="2:2" outlineLevel="1" x14ac:dyDescent="0.3">
      <c r="B114" s="91" t="s">
        <v>139</v>
      </c>
    </row>
    <row r="115" spans="2:2" ht="15.6" outlineLevel="1" x14ac:dyDescent="0.3">
      <c r="B115" s="89" t="s">
        <v>113</v>
      </c>
    </row>
    <row r="116" spans="2:2" ht="15.6" outlineLevel="1" x14ac:dyDescent="0.3">
      <c r="B116" s="89" t="s">
        <v>112</v>
      </c>
    </row>
    <row r="117" spans="2:2" ht="31.2" outlineLevel="1" x14ac:dyDescent="0.3">
      <c r="B117" s="89" t="s">
        <v>111</v>
      </c>
    </row>
    <row r="118" spans="2:2" ht="31.8" outlineLevel="1" thickBot="1" x14ac:dyDescent="0.35">
      <c r="B118" s="157" t="s">
        <v>175</v>
      </c>
    </row>
    <row r="119" spans="2:2" ht="15" thickBot="1" x14ac:dyDescent="0.35"/>
    <row r="120" spans="2:2" x14ac:dyDescent="0.3">
      <c r="B120" s="158" t="s">
        <v>176</v>
      </c>
    </row>
    <row r="121" spans="2:2" outlineLevel="1" x14ac:dyDescent="0.3">
      <c r="B121" s="159" t="s">
        <v>179</v>
      </c>
    </row>
    <row r="122" spans="2:2" outlineLevel="1" x14ac:dyDescent="0.3">
      <c r="B122" s="160" t="s">
        <v>177</v>
      </c>
    </row>
    <row r="123" spans="2:2" ht="28.8" outlineLevel="1" x14ac:dyDescent="0.3">
      <c r="B123" s="161" t="s">
        <v>180</v>
      </c>
    </row>
    <row r="124" spans="2:2" ht="15" outlineLevel="1" thickBot="1" x14ac:dyDescent="0.35">
      <c r="B124" s="162" t="s">
        <v>178</v>
      </c>
    </row>
  </sheetData>
  <sheetProtection selectLockedCells="1"/>
  <hyperlinks>
    <hyperlink ref="B3" location="Summary!A1" display="Summary" xr:uid="{00000000-0004-0000-0000-000000000000}"/>
    <hyperlink ref="B4" location="Transactions!A1" display="Transactions" xr:uid="{00000000-0004-0000-0000-000001000000}"/>
  </hyperlinks>
  <pageMargins left="0.7" right="0.7" top="0.75" bottom="0.75" header="0.3" footer="0.3"/>
  <pageSetup scale="8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0.249977111117893"/>
    <pageSetUpPr fitToPage="1"/>
  </sheetPr>
  <dimension ref="A1:W70"/>
  <sheetViews>
    <sheetView tabSelected="1" workbookViewId="0">
      <selection activeCell="H14" sqref="H14:H15"/>
    </sheetView>
  </sheetViews>
  <sheetFormatPr defaultColWidth="9.109375" defaultRowHeight="14.4" x14ac:dyDescent="0.3"/>
  <cols>
    <col min="1" max="1" width="2.109375" style="4" customWidth="1"/>
    <col min="2" max="2" width="19" style="4" customWidth="1"/>
    <col min="3" max="3" width="17" style="4" customWidth="1"/>
    <col min="4" max="4" width="2.33203125" style="4" customWidth="1"/>
    <col min="5" max="5" width="13.88671875" style="4" customWidth="1"/>
    <col min="6" max="6" width="7" style="4" customWidth="1"/>
    <col min="7" max="7" width="24.6640625" style="4" customWidth="1"/>
    <col min="8" max="8" width="25.6640625" style="4" customWidth="1"/>
    <col min="9" max="9" width="2.109375" style="4" customWidth="1"/>
    <col min="10" max="13" width="4.6640625" style="4" customWidth="1"/>
    <col min="14" max="14" width="9.109375" style="4" customWidth="1"/>
    <col min="15" max="17" width="9.109375" style="4"/>
    <col min="18" max="23" width="9.109375" style="15"/>
    <col min="24" max="16384" width="9.109375" style="4"/>
  </cols>
  <sheetData>
    <row r="1" spans="1:23" ht="11.25" customHeight="1" thickBot="1" x14ac:dyDescent="0.35"/>
    <row r="2" spans="1:23" ht="60.75" customHeight="1" thickBot="1" x14ac:dyDescent="0.5">
      <c r="B2" s="214" t="s">
        <v>37</v>
      </c>
      <c r="C2" s="215"/>
      <c r="D2" s="215"/>
      <c r="E2" s="215"/>
      <c r="F2" s="215"/>
      <c r="G2" s="216"/>
      <c r="H2" s="13"/>
    </row>
    <row r="4" spans="1:23" s="130" customFormat="1" ht="15" customHeight="1" thickBot="1" x14ac:dyDescent="0.35">
      <c r="A4" s="131"/>
      <c r="B4" s="239" t="s">
        <v>167</v>
      </c>
      <c r="C4" s="239"/>
      <c r="D4" s="239"/>
      <c r="E4" s="239"/>
      <c r="F4" s="239"/>
      <c r="G4" s="239"/>
      <c r="H4" s="142" t="s">
        <v>142</v>
      </c>
      <c r="I4" s="131"/>
      <c r="J4" s="131"/>
      <c r="K4" s="131"/>
      <c r="L4" s="131"/>
      <c r="M4" s="131"/>
      <c r="N4" s="131"/>
      <c r="O4" s="131"/>
      <c r="P4" s="131"/>
      <c r="Q4" s="131"/>
      <c r="R4" s="131"/>
      <c r="S4" s="131"/>
      <c r="T4" s="131"/>
      <c r="U4" s="131"/>
      <c r="V4" s="131"/>
      <c r="W4" s="131"/>
    </row>
    <row r="5" spans="1:23" s="131" customFormat="1" ht="15" customHeight="1" x14ac:dyDescent="0.3">
      <c r="B5" s="239"/>
      <c r="C5" s="239"/>
      <c r="D5" s="239"/>
      <c r="E5" s="239"/>
      <c r="F5" s="239"/>
      <c r="G5" s="239"/>
      <c r="H5" s="137" t="s">
        <v>140</v>
      </c>
    </row>
    <row r="6" spans="1:23" s="131" customFormat="1" ht="15" customHeight="1" thickBot="1" x14ac:dyDescent="0.35">
      <c r="A6" s="132"/>
      <c r="B6" s="132"/>
      <c r="C6" s="132"/>
      <c r="D6" s="132"/>
      <c r="E6" s="132"/>
      <c r="F6" s="132"/>
      <c r="G6" s="132"/>
      <c r="H6" s="132"/>
      <c r="I6" s="132"/>
    </row>
    <row r="7" spans="1:23" ht="18.75" customHeight="1" x14ac:dyDescent="0.3">
      <c r="B7" s="55" t="s">
        <v>131</v>
      </c>
      <c r="C7" s="227"/>
      <c r="D7" s="228"/>
      <c r="E7" s="228"/>
      <c r="F7" s="228"/>
      <c r="G7" s="228"/>
      <c r="H7" s="229"/>
    </row>
    <row r="8" spans="1:23" ht="18.75" customHeight="1" x14ac:dyDescent="0.35">
      <c r="B8" s="56" t="s">
        <v>133</v>
      </c>
      <c r="C8" s="230"/>
      <c r="D8" s="231"/>
      <c r="E8" s="231"/>
      <c r="F8" s="232"/>
      <c r="G8" s="76" t="s">
        <v>132</v>
      </c>
      <c r="H8" s="78"/>
      <c r="J8" s="14"/>
      <c r="K8" s="14"/>
      <c r="L8" s="14"/>
      <c r="M8" s="14"/>
      <c r="N8" s="14"/>
    </row>
    <row r="9" spans="1:23" ht="18.75" customHeight="1" thickBot="1" x14ac:dyDescent="0.35">
      <c r="B9" s="57" t="s">
        <v>0</v>
      </c>
      <c r="C9" s="233"/>
      <c r="D9" s="234"/>
      <c r="E9" s="234"/>
      <c r="F9" s="235"/>
      <c r="G9" s="77" t="s">
        <v>22</v>
      </c>
      <c r="H9" s="79"/>
      <c r="J9" s="242"/>
      <c r="K9" s="242"/>
      <c r="L9" s="242"/>
      <c r="M9" s="242"/>
      <c r="N9" s="242"/>
      <c r="O9" s="242"/>
      <c r="P9" s="242"/>
      <c r="Q9" s="242"/>
    </row>
    <row r="10" spans="1:23" ht="6" customHeight="1" x14ac:dyDescent="0.3">
      <c r="B10" s="15"/>
      <c r="C10" s="15"/>
      <c r="J10" s="242"/>
      <c r="K10" s="242"/>
      <c r="L10" s="242"/>
      <c r="M10" s="242"/>
      <c r="N10" s="242"/>
      <c r="O10" s="242"/>
      <c r="P10" s="242"/>
      <c r="Q10" s="242"/>
    </row>
    <row r="11" spans="1:23" ht="18.600000000000001" thickBot="1" x14ac:dyDescent="0.4">
      <c r="B11" s="236"/>
      <c r="C11" s="236"/>
      <c r="D11" s="236"/>
      <c r="E11" s="236"/>
      <c r="F11" s="16"/>
      <c r="J11" s="17"/>
      <c r="K11" s="18"/>
      <c r="L11" s="18"/>
      <c r="M11" s="18"/>
      <c r="N11" s="18"/>
    </row>
    <row r="12" spans="1:23" x14ac:dyDescent="0.3">
      <c r="B12" s="219" t="s">
        <v>29</v>
      </c>
      <c r="C12" s="220"/>
      <c r="D12" s="220"/>
      <c r="E12" s="221"/>
      <c r="F12" s="16"/>
      <c r="G12" s="219" t="s">
        <v>44</v>
      </c>
      <c r="H12" s="221"/>
    </row>
    <row r="13" spans="1:23" ht="15" customHeight="1" thickBot="1" x14ac:dyDescent="0.35">
      <c r="B13" s="222"/>
      <c r="C13" s="223"/>
      <c r="D13" s="223"/>
      <c r="E13" s="224"/>
      <c r="G13" s="237"/>
      <c r="H13" s="238"/>
    </row>
    <row r="14" spans="1:23" ht="18.75" customHeight="1" thickBot="1" x14ac:dyDescent="0.35">
      <c r="B14" s="74" t="s">
        <v>13</v>
      </c>
      <c r="C14" s="75"/>
      <c r="D14" s="44" t="s">
        <v>3</v>
      </c>
      <c r="E14" s="45" t="s">
        <v>2</v>
      </c>
      <c r="G14" s="225" t="s">
        <v>45</v>
      </c>
      <c r="H14" s="226"/>
      <c r="K14" s="213"/>
      <c r="L14" s="213"/>
      <c r="M14" s="213"/>
      <c r="N14" s="213"/>
      <c r="O14" s="213"/>
      <c r="P14" s="213"/>
      <c r="Q14" s="213"/>
    </row>
    <row r="15" spans="1:23" ht="18.75" customHeight="1" x14ac:dyDescent="0.3">
      <c r="B15" s="185" t="s">
        <v>21</v>
      </c>
      <c r="C15" s="52"/>
      <c r="D15" s="52"/>
      <c r="E15" s="240" t="s">
        <v>2</v>
      </c>
      <c r="G15" s="225"/>
      <c r="H15" s="226"/>
      <c r="K15" s="19"/>
      <c r="L15" s="19"/>
      <c r="M15" s="32"/>
      <c r="N15" s="19"/>
    </row>
    <row r="16" spans="1:23" ht="18.75" customHeight="1" thickBot="1" x14ac:dyDescent="0.35">
      <c r="B16" s="186"/>
      <c r="C16" s="53">
        <v>1</v>
      </c>
      <c r="D16" s="53" t="s">
        <v>3</v>
      </c>
      <c r="E16" s="241"/>
      <c r="G16" s="196" t="s">
        <v>43</v>
      </c>
      <c r="H16" s="198">
        <f>SUM(H28:H34)</f>
        <v>0</v>
      </c>
      <c r="K16" s="40"/>
      <c r="L16" s="40"/>
      <c r="M16" s="32"/>
    </row>
    <row r="17" spans="2:17" ht="18.75" customHeight="1" x14ac:dyDescent="0.3">
      <c r="B17" s="41" t="s">
        <v>14</v>
      </c>
      <c r="C17" s="58"/>
      <c r="D17" s="42" t="s">
        <v>3</v>
      </c>
      <c r="E17" s="43" t="s">
        <v>2</v>
      </c>
      <c r="G17" s="197"/>
      <c r="H17" s="199"/>
      <c r="K17" s="40"/>
      <c r="L17" s="40"/>
      <c r="M17" s="32"/>
      <c r="N17" s="40"/>
    </row>
    <row r="18" spans="2:17" ht="18.75" customHeight="1" x14ac:dyDescent="0.3">
      <c r="B18" s="20" t="s">
        <v>15</v>
      </c>
      <c r="C18" s="59"/>
      <c r="D18" s="21" t="s">
        <v>3</v>
      </c>
      <c r="E18" s="22" t="s">
        <v>2</v>
      </c>
      <c r="G18" s="196" t="s">
        <v>183</v>
      </c>
      <c r="H18" s="206">
        <f>Transactions!L4</f>
        <v>0</v>
      </c>
      <c r="K18" s="19"/>
      <c r="L18" s="19"/>
      <c r="M18" s="19"/>
      <c r="N18" s="50"/>
    </row>
    <row r="19" spans="2:17" ht="18.75" customHeight="1" x14ac:dyDescent="0.3">
      <c r="B19" s="20" t="s">
        <v>16</v>
      </c>
      <c r="C19" s="59"/>
      <c r="D19" s="21" t="s">
        <v>3</v>
      </c>
      <c r="E19" s="22" t="s">
        <v>2</v>
      </c>
      <c r="G19" s="197"/>
      <c r="H19" s="207"/>
      <c r="L19" s="19"/>
    </row>
    <row r="20" spans="2:17" ht="18.75" customHeight="1" x14ac:dyDescent="0.3">
      <c r="B20" s="20" t="s">
        <v>31</v>
      </c>
      <c r="C20" s="59"/>
      <c r="D20" s="21" t="s">
        <v>3</v>
      </c>
      <c r="E20" s="22" t="s">
        <v>2</v>
      </c>
      <c r="G20" s="196" t="s">
        <v>42</v>
      </c>
      <c r="H20" s="200">
        <f>Transactions!J4+H18</f>
        <v>0</v>
      </c>
      <c r="J20" s="23"/>
    </row>
    <row r="21" spans="2:17" ht="18.75" customHeight="1" thickBot="1" x14ac:dyDescent="0.35">
      <c r="B21" s="24" t="s">
        <v>32</v>
      </c>
      <c r="C21" s="60"/>
      <c r="D21" s="25" t="s">
        <v>3</v>
      </c>
      <c r="E21" s="26" t="s">
        <v>2</v>
      </c>
      <c r="G21" s="197"/>
      <c r="H21" s="201"/>
    </row>
    <row r="22" spans="2:17" ht="18.75" customHeight="1" x14ac:dyDescent="0.3">
      <c r="B22" s="208" t="s">
        <v>134</v>
      </c>
      <c r="C22" s="208"/>
      <c r="D22" s="208"/>
      <c r="E22" s="208"/>
      <c r="G22" s="202" t="s">
        <v>19</v>
      </c>
      <c r="H22" s="204" t="str">
        <f>IF(NOT(ISBLANK(Transactions!D14)),IF(Transactions!J4&gt;0,"Habitat for Humanity International",IF(Transactions!J4&lt;0,"Team leader (approval required)",IF(Transactions!J4=0,"No balance due"))),"")</f>
        <v/>
      </c>
    </row>
    <row r="23" spans="2:17" ht="18.75" customHeight="1" thickBot="1" x14ac:dyDescent="0.35">
      <c r="B23" s="209"/>
      <c r="C23" s="209"/>
      <c r="D23" s="209"/>
      <c r="E23" s="209"/>
      <c r="F23" s="172"/>
      <c r="G23" s="203"/>
      <c r="H23" s="205"/>
    </row>
    <row r="24" spans="2:17" ht="18.75" customHeight="1" thickBot="1" x14ac:dyDescent="0.35">
      <c r="B24" s="210"/>
      <c r="C24" s="210"/>
      <c r="D24" s="210"/>
      <c r="E24" s="210"/>
      <c r="G24" s="51"/>
      <c r="H24" s="54"/>
    </row>
    <row r="25" spans="2:17" ht="21.6" thickBot="1" x14ac:dyDescent="0.45">
      <c r="B25" s="244" t="s">
        <v>20</v>
      </c>
      <c r="C25" s="245"/>
      <c r="D25" s="245"/>
      <c r="E25" s="245"/>
      <c r="F25" s="245"/>
      <c r="G25" s="245"/>
      <c r="H25" s="246"/>
    </row>
    <row r="26" spans="2:17" ht="15" customHeight="1" x14ac:dyDescent="0.3">
      <c r="B26" s="211" t="s">
        <v>4</v>
      </c>
      <c r="C26" s="187" t="s">
        <v>5</v>
      </c>
      <c r="D26" s="188"/>
      <c r="E26" s="188"/>
      <c r="F26" s="188"/>
      <c r="G26" s="189"/>
      <c r="H26" s="217" t="s">
        <v>12</v>
      </c>
      <c r="M26" s="243"/>
      <c r="N26" s="243"/>
      <c r="O26" s="243"/>
      <c r="P26" s="243"/>
      <c r="Q26" s="243"/>
    </row>
    <row r="27" spans="2:17" ht="27.75" customHeight="1" thickBot="1" x14ac:dyDescent="0.35">
      <c r="B27" s="212"/>
      <c r="C27" s="190"/>
      <c r="D27" s="191"/>
      <c r="E27" s="191"/>
      <c r="F27" s="191"/>
      <c r="G27" s="192"/>
      <c r="H27" s="218"/>
      <c r="M27" s="243"/>
      <c r="N27" s="243"/>
      <c r="O27" s="243"/>
      <c r="P27" s="243"/>
      <c r="Q27" s="243"/>
    </row>
    <row r="28" spans="2:17" ht="45" customHeight="1" x14ac:dyDescent="0.3">
      <c r="B28" s="47" t="s">
        <v>26</v>
      </c>
      <c r="C28" s="193" t="s">
        <v>47</v>
      </c>
      <c r="D28" s="194"/>
      <c r="E28" s="194"/>
      <c r="F28" s="194"/>
      <c r="G28" s="195"/>
      <c r="H28" s="49">
        <f>SUM(SUMIF(Table1[Category 
(See Instructions document or Summary tab for descriptions)],"Bank fees",Table1[Transaction amount 
in US Dollars]))</f>
        <v>0</v>
      </c>
      <c r="M28" s="243"/>
      <c r="N28" s="243"/>
      <c r="O28" s="243"/>
      <c r="P28" s="243"/>
      <c r="Q28" s="243"/>
    </row>
    <row r="29" spans="2:17" ht="18.75" customHeight="1" x14ac:dyDescent="0.3">
      <c r="B29" s="38" t="s">
        <v>6</v>
      </c>
      <c r="C29" s="257" t="s">
        <v>7</v>
      </c>
      <c r="D29" s="258"/>
      <c r="E29" s="258"/>
      <c r="F29" s="258"/>
      <c r="G29" s="259"/>
      <c r="H29" s="39">
        <f>SUMIF(Table1[Category 
(See Instructions document or Summary tab for descriptions)],"Transportation",Table1[Transaction amount 
in US Dollars])</f>
        <v>0</v>
      </c>
    </row>
    <row r="30" spans="2:17" ht="18.75" customHeight="1" x14ac:dyDescent="0.3">
      <c r="B30" s="37" t="s">
        <v>156</v>
      </c>
      <c r="C30" s="260" t="s">
        <v>25</v>
      </c>
      <c r="D30" s="261"/>
      <c r="E30" s="261"/>
      <c r="F30" s="261"/>
      <c r="G30" s="262"/>
      <c r="H30" s="36">
        <f>SUMIF(Table1[Category 
(See Instructions document or Summary tab for descriptions)],"Accommodations",Table1[Transaction amount 
in US Dollars])</f>
        <v>0</v>
      </c>
    </row>
    <row r="31" spans="2:17" ht="15" customHeight="1" x14ac:dyDescent="0.3">
      <c r="B31" s="1" t="s">
        <v>155</v>
      </c>
      <c r="C31" s="257" t="s">
        <v>8</v>
      </c>
      <c r="D31" s="258"/>
      <c r="E31" s="258"/>
      <c r="F31" s="258"/>
      <c r="G31" s="259"/>
      <c r="H31" s="46">
        <f>SUMIF(Table1[Category 
(See Instructions document or Summary tab for descriptions)],"Meals",Table1[Transaction amount 
in US Dollars])</f>
        <v>0</v>
      </c>
    </row>
    <row r="32" spans="2:17" ht="15" customHeight="1" x14ac:dyDescent="0.3">
      <c r="B32" s="37" t="s">
        <v>9</v>
      </c>
      <c r="C32" s="260" t="s">
        <v>24</v>
      </c>
      <c r="D32" s="261"/>
      <c r="E32" s="261"/>
      <c r="F32" s="261"/>
      <c r="G32" s="262"/>
      <c r="H32" s="36">
        <f>SUMIF(Table1[Category 
(See Instructions document or Summary tab for descriptions)],"Cultural Activities",Table1[Transaction amount 
in US Dollars])</f>
        <v>0</v>
      </c>
    </row>
    <row r="33" spans="2:17" ht="15" customHeight="1" x14ac:dyDescent="0.3">
      <c r="B33" s="247" t="s">
        <v>154</v>
      </c>
      <c r="C33" s="249" t="s">
        <v>168</v>
      </c>
      <c r="D33" s="250"/>
      <c r="E33" s="250"/>
      <c r="F33" s="250"/>
      <c r="G33" s="251"/>
      <c r="H33" s="264">
        <f>SUMIF(Table1[Category 
(See Instructions document or Summary tab for descriptions)],"Emergency Fund",Table1[Transaction amount 
in US Dollars])</f>
        <v>0</v>
      </c>
    </row>
    <row r="34" spans="2:17" ht="48" customHeight="1" thickBot="1" x14ac:dyDescent="0.35">
      <c r="B34" s="248"/>
      <c r="C34" s="252"/>
      <c r="D34" s="253"/>
      <c r="E34" s="253"/>
      <c r="F34" s="253"/>
      <c r="G34" s="254"/>
      <c r="H34" s="265"/>
    </row>
    <row r="35" spans="2:17" ht="27.75" customHeight="1" thickBot="1" x14ac:dyDescent="0.4">
      <c r="C35" s="263" t="s">
        <v>28</v>
      </c>
      <c r="D35" s="263"/>
      <c r="E35" s="263"/>
      <c r="F35" s="263"/>
      <c r="G35" s="263"/>
      <c r="H35" s="48">
        <f>SUM(H28:H34)</f>
        <v>0</v>
      </c>
    </row>
    <row r="39" spans="2:17" ht="15" customHeight="1" x14ac:dyDescent="0.3"/>
    <row r="42" spans="2:17" ht="15" customHeight="1" x14ac:dyDescent="0.3">
      <c r="M42" s="255"/>
      <c r="N42" s="255"/>
      <c r="O42" s="255"/>
      <c r="P42" s="255"/>
      <c r="Q42" s="255"/>
    </row>
    <row r="43" spans="2:17" x14ac:dyDescent="0.3">
      <c r="M43" s="255"/>
      <c r="N43" s="255"/>
      <c r="O43" s="255"/>
      <c r="P43" s="255"/>
      <c r="Q43" s="255"/>
    </row>
    <row r="44" spans="2:17" x14ac:dyDescent="0.3">
      <c r="M44" s="256"/>
      <c r="N44" s="256"/>
      <c r="O44" s="256"/>
      <c r="P44" s="256"/>
      <c r="Q44" s="256"/>
    </row>
    <row r="45" spans="2:17" x14ac:dyDescent="0.3">
      <c r="M45" s="256"/>
      <c r="N45" s="256"/>
      <c r="O45" s="256"/>
      <c r="P45" s="256"/>
      <c r="Q45" s="256"/>
    </row>
    <row r="46" spans="2:17" x14ac:dyDescent="0.3">
      <c r="M46" s="256"/>
      <c r="N46" s="256"/>
      <c r="O46" s="256"/>
      <c r="P46" s="256"/>
      <c r="Q46" s="256"/>
    </row>
    <row r="47" spans="2:17" x14ac:dyDescent="0.3">
      <c r="M47" s="27"/>
      <c r="N47" s="256"/>
      <c r="O47" s="256"/>
      <c r="P47" s="256"/>
      <c r="Q47" s="256"/>
    </row>
    <row r="48" spans="2:17" x14ac:dyDescent="0.3">
      <c r="M48" s="27"/>
      <c r="N48" s="256"/>
      <c r="O48" s="256"/>
      <c r="P48" s="256"/>
      <c r="Q48" s="256"/>
    </row>
    <row r="49" spans="10:18" x14ac:dyDescent="0.3">
      <c r="M49" s="27"/>
      <c r="N49" s="256"/>
      <c r="O49" s="256"/>
      <c r="P49" s="256"/>
      <c r="Q49" s="256"/>
    </row>
    <row r="50" spans="10:18" x14ac:dyDescent="0.3">
      <c r="M50" s="256"/>
      <c r="N50" s="256"/>
      <c r="O50" s="256"/>
      <c r="P50" s="256"/>
      <c r="Q50" s="256"/>
    </row>
    <row r="51" spans="10:18" x14ac:dyDescent="0.3">
      <c r="M51" s="256"/>
      <c r="N51" s="256"/>
      <c r="O51" s="256"/>
      <c r="P51" s="256"/>
      <c r="Q51" s="256"/>
    </row>
    <row r="53" spans="10:18" ht="15" customHeight="1" x14ac:dyDescent="0.3"/>
    <row r="55" spans="10:18" x14ac:dyDescent="0.3">
      <c r="R55" s="140"/>
    </row>
    <row r="56" spans="10:18" x14ac:dyDescent="0.3">
      <c r="J56" s="243"/>
      <c r="K56" s="243"/>
      <c r="L56" s="243"/>
      <c r="M56" s="243"/>
      <c r="N56" s="243"/>
      <c r="O56" s="243"/>
      <c r="P56" s="243"/>
      <c r="Q56" s="243"/>
      <c r="R56" s="140"/>
    </row>
    <row r="57" spans="10:18" ht="15" customHeight="1" x14ac:dyDescent="0.3">
      <c r="J57" s="243"/>
      <c r="K57" s="243"/>
      <c r="L57" s="243"/>
      <c r="M57" s="243"/>
      <c r="N57" s="243"/>
      <c r="O57" s="243"/>
      <c r="P57" s="243"/>
      <c r="Q57" s="243"/>
    </row>
    <row r="58" spans="10:18" ht="15" customHeight="1" x14ac:dyDescent="0.3">
      <c r="J58" s="28"/>
      <c r="K58" s="243"/>
      <c r="L58" s="243"/>
      <c r="M58" s="243"/>
      <c r="N58" s="243"/>
      <c r="O58" s="243"/>
      <c r="P58" s="243"/>
      <c r="Q58" s="243"/>
    </row>
    <row r="59" spans="10:18" ht="15" customHeight="1" x14ac:dyDescent="0.3">
      <c r="J59" s="28"/>
      <c r="K59" s="243"/>
      <c r="L59" s="243"/>
      <c r="M59" s="243"/>
      <c r="N59" s="243"/>
      <c r="O59" s="243"/>
      <c r="P59" s="243"/>
      <c r="Q59" s="243"/>
      <c r="R59" s="141"/>
    </row>
    <row r="60" spans="10:18" x14ac:dyDescent="0.3">
      <c r="J60" s="28"/>
      <c r="R60" s="140"/>
    </row>
    <row r="61" spans="10:18" x14ac:dyDescent="0.3">
      <c r="J61" s="28"/>
      <c r="M61" s="243"/>
      <c r="N61" s="243"/>
      <c r="O61" s="243"/>
      <c r="P61" s="243"/>
      <c r="Q61" s="243"/>
      <c r="R61" s="140"/>
    </row>
    <row r="62" spans="10:18" x14ac:dyDescent="0.3">
      <c r="J62" s="28"/>
      <c r="M62" s="243"/>
      <c r="N62" s="243"/>
      <c r="O62" s="243"/>
      <c r="P62" s="243"/>
      <c r="Q62" s="243"/>
      <c r="R62" s="140"/>
    </row>
    <row r="63" spans="10:18" x14ac:dyDescent="0.3">
      <c r="J63" s="28"/>
      <c r="L63" s="29"/>
      <c r="M63" s="10"/>
      <c r="N63" s="10"/>
      <c r="O63" s="10"/>
      <c r="P63" s="10"/>
      <c r="Q63" s="28"/>
      <c r="R63" s="140"/>
    </row>
    <row r="64" spans="10:18" x14ac:dyDescent="0.3">
      <c r="J64" s="28"/>
      <c r="L64" s="10"/>
      <c r="M64" s="243"/>
      <c r="N64" s="243"/>
      <c r="O64" s="243"/>
      <c r="P64" s="243"/>
      <c r="Q64" s="243"/>
      <c r="R64" s="140"/>
    </row>
    <row r="65" spans="13:17" x14ac:dyDescent="0.3">
      <c r="M65" s="243"/>
      <c r="N65" s="243"/>
      <c r="O65" s="243"/>
      <c r="P65" s="243"/>
      <c r="Q65" s="243"/>
    </row>
    <row r="66" spans="13:17" x14ac:dyDescent="0.3">
      <c r="M66" s="243"/>
      <c r="N66" s="243"/>
      <c r="O66" s="243"/>
      <c r="P66" s="243"/>
      <c r="Q66" s="243"/>
    </row>
    <row r="67" spans="13:17" x14ac:dyDescent="0.3">
      <c r="M67" s="243"/>
      <c r="N67" s="243"/>
      <c r="O67" s="243"/>
      <c r="P67" s="243"/>
      <c r="Q67" s="243"/>
    </row>
    <row r="68" spans="13:17" x14ac:dyDescent="0.3">
      <c r="M68" s="243"/>
      <c r="N68" s="243"/>
      <c r="O68" s="243"/>
      <c r="P68" s="243"/>
      <c r="Q68" s="243"/>
    </row>
    <row r="69" spans="13:17" x14ac:dyDescent="0.3">
      <c r="M69" s="243"/>
      <c r="N69" s="243"/>
      <c r="O69" s="243"/>
      <c r="P69" s="243"/>
      <c r="Q69" s="243"/>
    </row>
    <row r="70" spans="13:17" x14ac:dyDescent="0.3">
      <c r="M70" s="243"/>
      <c r="N70" s="243"/>
      <c r="O70" s="243"/>
      <c r="P70" s="243"/>
      <c r="Q70" s="243"/>
    </row>
  </sheetData>
  <sheetProtection algorithmName="SHA-512" hashValue="M4ecM60zQK9YFn/QB4G36PBeZgapAYRjFoxWYy7o0dC0mD4aPHjlrvJAACMV/U6RGA63NDD5fSzvnjVBZ/owBQ==" saltValue="ztGLvgBi+UcBVx5t9jKe+w==" spinCount="100000" sheet="1" objects="1" scenarios="1" selectLockedCells="1" autoFilter="0"/>
  <mergeCells count="45">
    <mergeCell ref="C29:G29"/>
    <mergeCell ref="C30:G30"/>
    <mergeCell ref="C32:G32"/>
    <mergeCell ref="C31:G31"/>
    <mergeCell ref="M61:Q62"/>
    <mergeCell ref="C35:G35"/>
    <mergeCell ref="H33:H34"/>
    <mergeCell ref="B33:B34"/>
    <mergeCell ref="C33:G34"/>
    <mergeCell ref="M64:Q70"/>
    <mergeCell ref="M42:Q43"/>
    <mergeCell ref="M44:Q46"/>
    <mergeCell ref="M50:Q51"/>
    <mergeCell ref="N47:Q49"/>
    <mergeCell ref="J56:Q57"/>
    <mergeCell ref="K58:Q59"/>
    <mergeCell ref="K14:Q14"/>
    <mergeCell ref="B2:G2"/>
    <mergeCell ref="H26:H27"/>
    <mergeCell ref="B12:E13"/>
    <mergeCell ref="G14:G15"/>
    <mergeCell ref="H14:H15"/>
    <mergeCell ref="C7:H7"/>
    <mergeCell ref="C8:F8"/>
    <mergeCell ref="C9:F9"/>
    <mergeCell ref="B11:E11"/>
    <mergeCell ref="G12:H13"/>
    <mergeCell ref="B4:G5"/>
    <mergeCell ref="E15:E16"/>
    <mergeCell ref="J9:Q10"/>
    <mergeCell ref="M26:Q28"/>
    <mergeCell ref="B25:H25"/>
    <mergeCell ref="B15:B16"/>
    <mergeCell ref="C26:G27"/>
    <mergeCell ref="C28:G28"/>
    <mergeCell ref="G16:G17"/>
    <mergeCell ref="H16:H17"/>
    <mergeCell ref="H20:H21"/>
    <mergeCell ref="G20:G21"/>
    <mergeCell ref="G22:G23"/>
    <mergeCell ref="H22:H23"/>
    <mergeCell ref="H18:H19"/>
    <mergeCell ref="G18:G19"/>
    <mergeCell ref="B22:E24"/>
    <mergeCell ref="B26:B27"/>
  </mergeCells>
  <hyperlinks>
    <hyperlink ref="H4" location="Instructions!A1" display="Instructions " xr:uid="{00000000-0004-0000-0100-000000000000}"/>
    <hyperlink ref="H5" location="Transactions!A1" display="Transactions" xr:uid="{00000000-0004-0000-0100-000001000000}"/>
  </hyperlinks>
  <pageMargins left="0.7" right="0.7" top="0.75" bottom="0.75" header="0.3" footer="0.3"/>
  <pageSetup scale="7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39997558519241921"/>
    <pageSetUpPr fitToPage="1"/>
  </sheetPr>
  <dimension ref="B1:R133"/>
  <sheetViews>
    <sheetView zoomScaleNormal="100" workbookViewId="0">
      <pane ySplit="13" topLeftCell="A14" activePane="bottomLeft" state="frozen"/>
      <selection pane="bottomLeft" activeCell="E21" sqref="E21"/>
    </sheetView>
  </sheetViews>
  <sheetFormatPr defaultColWidth="9.109375" defaultRowHeight="14.4" x14ac:dyDescent="0.3"/>
  <cols>
    <col min="1" max="1" width="2.109375" style="4" customWidth="1"/>
    <col min="2" max="2" width="8.109375" style="4" customWidth="1"/>
    <col min="3" max="3" width="9.33203125" style="4" customWidth="1"/>
    <col min="4" max="4" width="16.109375" style="4" customWidth="1"/>
    <col min="5" max="5" width="76.33203125" style="4" customWidth="1"/>
    <col min="6" max="6" width="11.33203125" style="4" customWidth="1"/>
    <col min="7" max="7" width="15.109375" style="4" customWidth="1"/>
    <col min="8" max="10" width="11.44140625" style="4" customWidth="1"/>
    <col min="11" max="11" width="11.109375" style="4" customWidth="1"/>
    <col min="12" max="12" width="13.33203125" style="4" customWidth="1"/>
    <col min="13" max="18" width="11.33203125" style="4" hidden="1" customWidth="1"/>
    <col min="19" max="19" width="2" style="4" customWidth="1"/>
    <col min="20" max="16384" width="9.109375" style="4"/>
  </cols>
  <sheetData>
    <row r="1" spans="2:18" ht="11.25" customHeight="1" thickBot="1" x14ac:dyDescent="0.35"/>
    <row r="2" spans="2:18" s="83" customFormat="1" ht="30" customHeight="1" x14ac:dyDescent="0.3">
      <c r="B2" s="268" t="s">
        <v>192</v>
      </c>
      <c r="C2" s="293"/>
      <c r="D2" s="293"/>
      <c r="E2" s="294"/>
      <c r="F2" s="269" t="s">
        <v>39</v>
      </c>
      <c r="G2" s="270"/>
      <c r="H2" s="279" t="s">
        <v>11</v>
      </c>
      <c r="I2" s="280"/>
      <c r="J2" s="283" t="s">
        <v>10</v>
      </c>
      <c r="K2" s="284"/>
      <c r="L2" s="287" t="s">
        <v>184</v>
      </c>
    </row>
    <row r="3" spans="2:18" s="5" customFormat="1" ht="23.4" customHeight="1" x14ac:dyDescent="0.35">
      <c r="B3" s="295"/>
      <c r="C3" s="296"/>
      <c r="D3" s="296"/>
      <c r="E3" s="297"/>
      <c r="F3" s="271"/>
      <c r="G3" s="272"/>
      <c r="H3" s="281"/>
      <c r="I3" s="282"/>
      <c r="J3" s="285"/>
      <c r="K3" s="286"/>
      <c r="L3" s="288"/>
    </row>
    <row r="4" spans="2:18" s="83" customFormat="1" ht="18.75" customHeight="1" thickBot="1" x14ac:dyDescent="0.35">
      <c r="B4" s="298"/>
      <c r="C4" s="299"/>
      <c r="D4" s="299"/>
      <c r="E4" s="300"/>
      <c r="F4" s="273">
        <f>(SUM(J14:J133))-(SUMIF(D14:D133,"Exchange",J14:J133))-(SUMIF(D14:D133,"ATM Withdrawal",J14:J133))-SUMIF(H14:H133,"1",J14:J133)</f>
        <v>0</v>
      </c>
      <c r="G4" s="274"/>
      <c r="H4" s="275">
        <f>SUM(Summary!H28:H34)</f>
        <v>0</v>
      </c>
      <c r="I4" s="276"/>
      <c r="J4" s="277">
        <f>Summary!H14-Transactions!H4</f>
        <v>0</v>
      </c>
      <c r="K4" s="278"/>
      <c r="L4" s="171">
        <f>SUM(M:R)</f>
        <v>0</v>
      </c>
    </row>
    <row r="5" spans="2:18" s="149" customFormat="1" ht="7.5" customHeight="1" thickBot="1" x14ac:dyDescent="0.35">
      <c r="B5" s="144"/>
      <c r="C5" s="144"/>
      <c r="D5" s="145"/>
      <c r="E5" s="146"/>
      <c r="F5" s="147"/>
      <c r="G5" s="147"/>
      <c r="H5" s="147"/>
      <c r="I5" s="147"/>
      <c r="J5" s="148"/>
      <c r="K5" s="148"/>
    </row>
    <row r="6" spans="2:18" ht="15" customHeight="1" x14ac:dyDescent="0.3">
      <c r="B6" s="84" t="s">
        <v>162</v>
      </c>
      <c r="C6" s="153">
        <v>43466</v>
      </c>
      <c r="D6" s="151" t="s">
        <v>154</v>
      </c>
      <c r="E6" s="154" t="s">
        <v>161</v>
      </c>
      <c r="F6" s="180">
        <v>7.5</v>
      </c>
      <c r="G6" s="154" t="s">
        <v>23</v>
      </c>
      <c r="H6" s="155">
        <v>1</v>
      </c>
      <c r="I6" s="85">
        <v>7.5</v>
      </c>
      <c r="J6" s="85">
        <v>37.5</v>
      </c>
      <c r="K6" s="289" t="s">
        <v>138</v>
      </c>
      <c r="L6" s="290"/>
    </row>
    <row r="7" spans="2:18" ht="15" customHeight="1" x14ac:dyDescent="0.3">
      <c r="B7" s="20" t="s">
        <v>163</v>
      </c>
      <c r="C7" s="61">
        <v>43468</v>
      </c>
      <c r="D7" s="139" t="s">
        <v>34</v>
      </c>
      <c r="E7" s="62" t="s">
        <v>135</v>
      </c>
      <c r="F7" s="181">
        <v>500</v>
      </c>
      <c r="G7" s="62" t="s">
        <v>23</v>
      </c>
      <c r="H7" s="63">
        <v>5.3</v>
      </c>
      <c r="I7" s="31">
        <v>500</v>
      </c>
      <c r="J7" s="177">
        <v>2650</v>
      </c>
      <c r="K7" s="291" t="s">
        <v>138</v>
      </c>
      <c r="L7" s="292"/>
    </row>
    <row r="8" spans="2:18" ht="15" customHeight="1" x14ac:dyDescent="0.3">
      <c r="B8" s="20" t="s">
        <v>164</v>
      </c>
      <c r="C8" s="61">
        <v>43468</v>
      </c>
      <c r="D8" s="139" t="s">
        <v>26</v>
      </c>
      <c r="E8" s="62" t="s">
        <v>182</v>
      </c>
      <c r="F8" s="181">
        <v>12.5</v>
      </c>
      <c r="G8" s="62" t="s">
        <v>23</v>
      </c>
      <c r="H8" s="63">
        <v>5.3</v>
      </c>
      <c r="I8" s="31">
        <v>12.5</v>
      </c>
      <c r="J8" s="177">
        <v>66.25</v>
      </c>
      <c r="K8" s="291" t="s">
        <v>138</v>
      </c>
      <c r="L8" s="292"/>
    </row>
    <row r="9" spans="2:18" ht="15" customHeight="1" x14ac:dyDescent="0.3">
      <c r="B9" s="20" t="s">
        <v>165</v>
      </c>
      <c r="C9" s="61">
        <v>43469</v>
      </c>
      <c r="D9" s="139" t="s">
        <v>38</v>
      </c>
      <c r="E9" s="62" t="s">
        <v>40</v>
      </c>
      <c r="F9" s="181">
        <v>1853</v>
      </c>
      <c r="G9" s="62" t="s">
        <v>36</v>
      </c>
      <c r="H9" s="63">
        <v>5.3</v>
      </c>
      <c r="I9" s="31">
        <v>349.62264150943395</v>
      </c>
      <c r="J9" s="177">
        <v>1853</v>
      </c>
      <c r="K9" s="291" t="s">
        <v>138</v>
      </c>
      <c r="L9" s="292"/>
    </row>
    <row r="10" spans="2:18" ht="15" customHeight="1" thickBot="1" x14ac:dyDescent="0.35">
      <c r="B10" s="24" t="s">
        <v>166</v>
      </c>
      <c r="C10" s="80">
        <v>43471</v>
      </c>
      <c r="D10" s="152" t="s">
        <v>9</v>
      </c>
      <c r="E10" s="81" t="s">
        <v>41</v>
      </c>
      <c r="F10" s="182">
        <v>4000</v>
      </c>
      <c r="G10" s="81" t="s">
        <v>36</v>
      </c>
      <c r="H10" s="81">
        <v>5.2750000000000004</v>
      </c>
      <c r="I10" s="82">
        <v>758.29383886255914</v>
      </c>
      <c r="J10" s="178">
        <v>4000</v>
      </c>
      <c r="K10" s="266" t="s">
        <v>138</v>
      </c>
      <c r="L10" s="267"/>
    </row>
    <row r="11" spans="2:18" s="15" customFormat="1" ht="7.5" customHeight="1" thickBot="1" x14ac:dyDescent="0.35">
      <c r="B11" s="150"/>
      <c r="C11" s="150"/>
      <c r="D11" s="150"/>
      <c r="E11" s="150"/>
      <c r="F11" s="150"/>
      <c r="G11" s="150"/>
      <c r="H11" s="150"/>
      <c r="I11" s="150"/>
      <c r="J11" s="150"/>
      <c r="K11" s="150"/>
    </row>
    <row r="12" spans="2:18" s="6" customFormat="1" ht="76.5" customHeight="1" x14ac:dyDescent="0.3">
      <c r="B12" s="163" t="s">
        <v>1</v>
      </c>
      <c r="C12" s="164" t="s">
        <v>17</v>
      </c>
      <c r="D12" s="164" t="s">
        <v>35</v>
      </c>
      <c r="E12" s="165" t="s">
        <v>46</v>
      </c>
      <c r="F12" s="164" t="s">
        <v>191</v>
      </c>
      <c r="G12" s="164" t="s">
        <v>30</v>
      </c>
      <c r="H12" s="164" t="s">
        <v>137</v>
      </c>
      <c r="I12" s="166" t="s">
        <v>18</v>
      </c>
      <c r="J12" s="166" t="s">
        <v>33</v>
      </c>
      <c r="K12" s="166" t="s">
        <v>136</v>
      </c>
      <c r="L12" s="166" t="s">
        <v>181</v>
      </c>
      <c r="M12" s="174" t="s">
        <v>185</v>
      </c>
      <c r="N12" s="174" t="s">
        <v>186</v>
      </c>
      <c r="O12" s="174" t="s">
        <v>187</v>
      </c>
      <c r="P12" s="174" t="s">
        <v>188</v>
      </c>
      <c r="Q12" s="174" t="s">
        <v>189</v>
      </c>
      <c r="R12" s="174" t="s">
        <v>190</v>
      </c>
    </row>
    <row r="13" spans="2:18" s="10" customFormat="1" ht="18" customHeight="1" x14ac:dyDescent="0.3">
      <c r="B13" s="167">
        <v>0</v>
      </c>
      <c r="C13" s="7"/>
      <c r="D13" s="8"/>
      <c r="E13" s="143" t="s">
        <v>169</v>
      </c>
      <c r="F13" s="34">
        <f>Summary!H14</f>
        <v>0</v>
      </c>
      <c r="G13" s="35" t="s">
        <v>23</v>
      </c>
      <c r="H13" s="64">
        <v>1</v>
      </c>
      <c r="I13" s="30">
        <f>IF(Table1[[#This Row],[Currency  for transaction
(Select "Local Currency" or "US Dollars".)]]="Local Currency",Table1[[#This Row],[Transaction amount
(Numbers &amp; decimals only.)]]/Table1[[#This Row],[Exchange rate 
(Select or manually input rate.) 
]],IF(Table1[[#This Row],[Currency  for transaction
(Select "Local Currency" or "US Dollars".)]]="US Dollars",Table1[[#This Row],[Transaction amount
(Numbers &amp; decimals only.)]],""))</f>
        <v>0</v>
      </c>
      <c r="J13" s="64"/>
      <c r="K13" s="9">
        <f>IF(AND(NOT(ISBLANK(F13)),G13="US Dollars"),F13,IF(AND(NOT(ISBLANK(F13)),G13="Local Currency"),F13/H13,""))</f>
        <v>0</v>
      </c>
      <c r="L13" s="173" t="str">
        <f t="shared" ref="L13:L14" si="0">$J$14</f>
        <v/>
      </c>
      <c r="M13" s="175"/>
      <c r="N13" s="141"/>
      <c r="O13" s="141"/>
      <c r="P13" s="141"/>
      <c r="Q13" s="141"/>
      <c r="R13" s="141"/>
    </row>
    <row r="14" spans="2:18" ht="15" customHeight="1" x14ac:dyDescent="0.3">
      <c r="B14" s="20">
        <v>1</v>
      </c>
      <c r="C14" s="2"/>
      <c r="D14" s="3"/>
      <c r="E14" s="86"/>
      <c r="F14" s="183"/>
      <c r="G14" s="3"/>
      <c r="H14" s="33"/>
      <c r="I14" s="31" t="str">
        <f>IF(Table1[[#This Row],[Currency  for transaction
(Select "Local Currency" or "US Dollars".)]]="Local Currency",Table1[[#This Row],[Transaction amount
(Numbers &amp; decimals only.)]]/Table1[[#This Row],[Exchange rate 
(Select or manually input rate.) 
]],IF(Table1[[#This Row],[Currency  for transaction
(Select "Local Currency" or "US Dollars".)]]="US Dollars",Table1[[#This Row],[Transaction amount
(Numbers &amp; decimals only.)]],""))</f>
        <v/>
      </c>
      <c r="J14" s="177" t="str">
        <f>IF(Table1[[#This Row],[Currency  for transaction
(Select "Local Currency" or "US Dollars".)]]="Local Currency",Table1[[#This Row],[Transaction amount
(Numbers &amp; decimals only.)]],IF(Table1[[#This Row],[Currency  for transaction
(Select "Local Currency" or "US Dollars".)]]="US Dollars",Table1[[#This Row],[Transaction amount
(Numbers &amp; decimals only.)]]*Table1[[#This Row],[Exchange rate 
(Select or manually input rate.) 
]],""))</f>
        <v/>
      </c>
      <c r="K14" s="12" t="str">
        <f>IF(AND(G14="Local Currency",NOT(ISBLANK(F14)),NOT(OR(D14="ATM withdrawal",D14="Exchange"))),K13-(F14/H14),IF(AND(G14="Local Currency",NOT(ISBLANK(F14)), OR(D14="ATM withdrawal",D14="Exchange")),K13,IF(AND(G14="US Dollars",NOT(ISBLANK(F14)),NOT(OR(D14="ATM withdrawal",D14="Exchange"))),K13-F14,IF(AND(G14="US Dollars",NOT(ISBLANK(F14)), OR(D14="ATM withdrawal",D14="Exchange")),K13,""))))</f>
        <v/>
      </c>
      <c r="L14" s="179" t="str">
        <f t="shared" si="0"/>
        <v/>
      </c>
      <c r="M14" s="176"/>
      <c r="N14" s="15"/>
      <c r="O14" s="15"/>
      <c r="P14" s="15"/>
      <c r="Q14" s="15"/>
      <c r="R14" s="15"/>
    </row>
    <row r="15" spans="2:18" ht="15" customHeight="1" x14ac:dyDescent="0.3">
      <c r="B15" s="20">
        <v>2</v>
      </c>
      <c r="C15" s="2"/>
      <c r="D15" s="3"/>
      <c r="E15" s="3"/>
      <c r="F15" s="183"/>
      <c r="G15" s="3"/>
      <c r="H15" s="33"/>
      <c r="I15" s="31" t="str">
        <f>IF(Table1[[#This Row],[Currency  for transaction
(Select "Local Currency" or "US Dollars".)]]="Local Currency",Table1[[#This Row],[Transaction amount
(Numbers &amp; decimals only.)]]/Table1[[#This Row],[Exchange rate 
(Select or manually input rate.) 
]],IF(Table1[[#This Row],[Currency  for transaction
(Select "Local Currency" or "US Dollars".)]]="US Dollars",Table1[[#This Row],[Transaction amount
(Numbers &amp; decimals only.)]],""))</f>
        <v/>
      </c>
      <c r="J15" s="177" t="str">
        <f>IF(Table1[[#This Row],[Currency  for transaction
(Select "Local Currency" or "US Dollars".)]]="Local Currency",Table1[[#This Row],[Transaction amount
(Numbers &amp; decimals only.)]],IF(Table1[[#This Row],[Currency  for transaction
(Select "Local Currency" or "US Dollars".)]]="US Dollars",Table1[[#This Row],[Transaction amount
(Numbers &amp; decimals only.)]]*Table1[[#This Row],[Exchange rate 
(Select or manually input rate.) 
]],""))</f>
        <v/>
      </c>
      <c r="K15" s="12" t="str">
        <f t="shared" ref="K15:K78" si="1">IF(AND(G15="Local Currency",NOT(ISBLANK(F15)),NOT(OR(D15="ATM withdrawal",D15="Exchange"))),K14-(F15/H15),IF(AND(G15="Local Currency",NOT(ISBLANK(F15)), OR(D15="ATM withdrawal",D15="Exchange")),K14,IF(AND(G15="US Dollars",NOT(ISBLANK(F15)),NOT(OR(D15="ATM withdrawal",D15="Exchange"))),K14-F15,IF(AND(G15="US Dollars",NOT(ISBLANK(F15)), OR(D15="ATM withdrawal",D15="Exchange")),K14,""))))</f>
        <v/>
      </c>
      <c r="L15" s="179" t="str">
        <f>IF(OR(AND(D15="ATM Withdrawal",G15="Local Currency"),AND(D15="Exchange",G15="US Dollars")),L14+J15,IF(NOT(OR(G15="US Dollars",ISBLANK(H15))),L14-J15,IF(G15="US Dollars",L14,"")))</f>
        <v/>
      </c>
      <c r="M15" s="11">
        <f>IF(AND(D15="Exchange",G15="local currency",G14="local currency"),J15/H15-J15/H14,0)</f>
        <v>0</v>
      </c>
      <c r="N15" s="15"/>
      <c r="O15" s="15"/>
      <c r="P15" s="15"/>
      <c r="Q15" s="15"/>
      <c r="R15" s="15"/>
    </row>
    <row r="16" spans="2:18" ht="15" customHeight="1" x14ac:dyDescent="0.3">
      <c r="B16" s="20">
        <v>3</v>
      </c>
      <c r="C16" s="2"/>
      <c r="D16" s="3"/>
      <c r="E16" s="3"/>
      <c r="F16" s="183"/>
      <c r="G16" s="3"/>
      <c r="H16" s="33"/>
      <c r="I16" s="31" t="str">
        <f>IF(Table1[[#This Row],[Currency  for transaction
(Select "Local Currency" or "US Dollars".)]]="Local Currency",Table1[[#This Row],[Transaction amount
(Numbers &amp; decimals only.)]]/Table1[[#This Row],[Exchange rate 
(Select or manually input rate.) 
]],IF(Table1[[#This Row],[Currency  for transaction
(Select "Local Currency" or "US Dollars".)]]="US Dollars",Table1[[#This Row],[Transaction amount
(Numbers &amp; decimals only.)]],""))</f>
        <v/>
      </c>
      <c r="J16" s="177" t="str">
        <f>IF(Table1[[#This Row],[Currency  for transaction
(Select "Local Currency" or "US Dollars".)]]="Local Currency",Table1[[#This Row],[Transaction amount
(Numbers &amp; decimals only.)]],IF(Table1[[#This Row],[Currency  for transaction
(Select "Local Currency" or "US Dollars".)]]="US Dollars",Table1[[#This Row],[Transaction amount
(Numbers &amp; decimals only.)]]*Table1[[#This Row],[Exchange rate 
(Select or manually input rate.) 
]],""))</f>
        <v/>
      </c>
      <c r="K16" s="12" t="str">
        <f t="shared" si="1"/>
        <v/>
      </c>
      <c r="L16" s="179" t="str">
        <f t="shared" ref="L16:L79" si="2">IF(OR(AND(D16="ATM Withdrawal",G16="Local Currency"),AND(D16="Exchange",G16="US Dollars")),L15+J16,IF(NOT(OR(G16="US Dollars",ISBLANK(H16))),L15-J16,IF(G16="US Dollars",L15,"")))</f>
        <v/>
      </c>
      <c r="M16" s="11">
        <f t="shared" ref="M16:M44" si="3">IF(AND(D16="Exchange",G16="local currency",G15="local currency"),J16/H16-J16/H15,0)</f>
        <v>0</v>
      </c>
      <c r="N16" s="15">
        <f>IF(AND(M16=0,G15="US Dollars",D16="Exchange",G16="local currency",G14="local currency"),J16/H16-J16/H14,0)</f>
        <v>0</v>
      </c>
      <c r="O16" s="15"/>
      <c r="P16" s="15"/>
      <c r="Q16" s="15"/>
      <c r="R16" s="15"/>
    </row>
    <row r="17" spans="2:18" ht="15" customHeight="1" x14ac:dyDescent="0.3">
      <c r="B17" s="20">
        <v>4</v>
      </c>
      <c r="C17" s="2"/>
      <c r="D17" s="3"/>
      <c r="E17" s="3"/>
      <c r="F17" s="183"/>
      <c r="G17" s="3"/>
      <c r="H17" s="33"/>
      <c r="I17" s="31" t="str">
        <f>IF(Table1[[#This Row],[Currency  for transaction
(Select "Local Currency" or "US Dollars".)]]="Local Currency",Table1[[#This Row],[Transaction amount
(Numbers &amp; decimals only.)]]/Table1[[#This Row],[Exchange rate 
(Select or manually input rate.) 
]],IF(Table1[[#This Row],[Currency  for transaction
(Select "Local Currency" or "US Dollars".)]]="US Dollars",Table1[[#This Row],[Transaction amount
(Numbers &amp; decimals only.)]],""))</f>
        <v/>
      </c>
      <c r="J17" s="177" t="str">
        <f>IF(Table1[[#This Row],[Currency  for transaction
(Select "Local Currency" or "US Dollars".)]]="Local Currency",Table1[[#This Row],[Transaction amount
(Numbers &amp; decimals only.)]],IF(Table1[[#This Row],[Currency  for transaction
(Select "Local Currency" or "US Dollars".)]]="US Dollars",Table1[[#This Row],[Transaction amount
(Numbers &amp; decimals only.)]]*Table1[[#This Row],[Exchange rate 
(Select or manually input rate.) 
]],""))</f>
        <v/>
      </c>
      <c r="K17" s="12" t="str">
        <f t="shared" si="1"/>
        <v/>
      </c>
      <c r="L17" s="179" t="str">
        <f t="shared" si="2"/>
        <v/>
      </c>
      <c r="M17" s="11">
        <f t="shared" si="3"/>
        <v>0</v>
      </c>
      <c r="N17" s="15">
        <f t="shared" ref="N17:N80" si="4">IF(AND(M17=0,G16="US Dollars",D17="Exchange",G17="local currency",G15="local currency"),J17/H17-J17/H15,0)</f>
        <v>0</v>
      </c>
      <c r="O17" s="15">
        <f>IF(AND(N17=0,G16="US Dollars",G15="US Dollars",D17="Exchange",G17="local currency",G14="local currency"),J17/H17-J17/H14,0)</f>
        <v>0</v>
      </c>
      <c r="P17" s="15"/>
      <c r="Q17" s="15"/>
      <c r="R17" s="15"/>
    </row>
    <row r="18" spans="2:18" x14ac:dyDescent="0.3">
      <c r="B18" s="20">
        <v>5</v>
      </c>
      <c r="C18" s="2"/>
      <c r="D18" s="3"/>
      <c r="E18" s="3"/>
      <c r="F18" s="183"/>
      <c r="G18" s="3"/>
      <c r="H18" s="33"/>
      <c r="I18" s="31" t="str">
        <f>IF(Table1[[#This Row],[Currency  for transaction
(Select "Local Currency" or "US Dollars".)]]="Local Currency",Table1[[#This Row],[Transaction amount
(Numbers &amp; decimals only.)]]/Table1[[#This Row],[Exchange rate 
(Select or manually input rate.) 
]],IF(Table1[[#This Row],[Currency  for transaction
(Select "Local Currency" or "US Dollars".)]]="US Dollars",Table1[[#This Row],[Transaction amount
(Numbers &amp; decimals only.)]],""))</f>
        <v/>
      </c>
      <c r="J18" s="177" t="str">
        <f>IF(Table1[[#This Row],[Currency  for transaction
(Select "Local Currency" or "US Dollars".)]]="Local Currency",Table1[[#This Row],[Transaction amount
(Numbers &amp; decimals only.)]],IF(Table1[[#This Row],[Currency  for transaction
(Select "Local Currency" or "US Dollars".)]]="US Dollars",Table1[[#This Row],[Transaction amount
(Numbers &amp; decimals only.)]]*Table1[[#This Row],[Exchange rate 
(Select or manually input rate.) 
]],""))</f>
        <v/>
      </c>
      <c r="K18" s="12" t="str">
        <f t="shared" si="1"/>
        <v/>
      </c>
      <c r="L18" s="179" t="str">
        <f t="shared" si="2"/>
        <v/>
      </c>
      <c r="M18" s="11">
        <f t="shared" si="3"/>
        <v>0</v>
      </c>
      <c r="N18" s="15">
        <f t="shared" si="4"/>
        <v>0</v>
      </c>
      <c r="O18" s="15">
        <f t="shared" ref="O18:O81" si="5">IF(AND(N18=0,G17="US Dollars",G16="US Dollars",D18="Exchange",G18="local currency",G15="local currency"),J18/H18-J18/H15,0)</f>
        <v>0</v>
      </c>
      <c r="P18" s="15">
        <f>IF(AND(O18=0,G17="US Dollars",G16="US Dollars",G15="US Dollars",D18="Exchange",G18="local currency",G14="local currency"),J18/H18-J18/H14,0)</f>
        <v>0</v>
      </c>
      <c r="Q18" s="15"/>
      <c r="R18" s="15"/>
    </row>
    <row r="19" spans="2:18" ht="15" customHeight="1" x14ac:dyDescent="0.3">
      <c r="B19" s="20">
        <v>6</v>
      </c>
      <c r="C19" s="2"/>
      <c r="D19" s="3"/>
      <c r="E19" s="3"/>
      <c r="F19" s="183"/>
      <c r="G19" s="3"/>
      <c r="H19" s="33"/>
      <c r="I19" s="31" t="str">
        <f>IF(Table1[[#This Row],[Currency  for transaction
(Select "Local Currency" or "US Dollars".)]]="Local Currency",Table1[[#This Row],[Transaction amount
(Numbers &amp; decimals only.)]]/Table1[[#This Row],[Exchange rate 
(Select or manually input rate.) 
]],IF(Table1[[#This Row],[Currency  for transaction
(Select "Local Currency" or "US Dollars".)]]="US Dollars",Table1[[#This Row],[Transaction amount
(Numbers &amp; decimals only.)]],""))</f>
        <v/>
      </c>
      <c r="J19" s="177" t="str">
        <f>IF(Table1[[#This Row],[Currency  for transaction
(Select "Local Currency" or "US Dollars".)]]="Local Currency",Table1[[#This Row],[Transaction amount
(Numbers &amp; decimals only.)]],IF(Table1[[#This Row],[Currency  for transaction
(Select "Local Currency" or "US Dollars".)]]="US Dollars",Table1[[#This Row],[Transaction amount
(Numbers &amp; decimals only.)]]*Table1[[#This Row],[Exchange rate 
(Select or manually input rate.) 
]],""))</f>
        <v/>
      </c>
      <c r="K19" s="12" t="str">
        <f t="shared" si="1"/>
        <v/>
      </c>
      <c r="L19" s="179" t="str">
        <f t="shared" si="2"/>
        <v/>
      </c>
      <c r="M19" s="11">
        <f t="shared" si="3"/>
        <v>0</v>
      </c>
      <c r="N19" s="15">
        <f t="shared" si="4"/>
        <v>0</v>
      </c>
      <c r="O19" s="15">
        <f t="shared" si="5"/>
        <v>0</v>
      </c>
      <c r="P19" s="15">
        <f t="shared" ref="P19:P82" si="6">IF(AND(O19=0,G18="US Dollars",G17="US Dollars",G16="US Dollars",D19="Exchange",G19="local currency",G15="local currency"),J19/H19-J19/H15,0)</f>
        <v>0</v>
      </c>
      <c r="Q19" s="15">
        <f>IF(AND(P19=0,G18="US Dollars",G17="US Dollars",G16="US Dollars",G15="US Dollars",D19="Exchange",G19="local currency",G14="local currency"),J19/H19-J19/H14,0)</f>
        <v>0</v>
      </c>
      <c r="R19" s="15"/>
    </row>
    <row r="20" spans="2:18" x14ac:dyDescent="0.3">
      <c r="B20" s="20">
        <v>7</v>
      </c>
      <c r="C20" s="2"/>
      <c r="D20" s="3"/>
      <c r="E20" s="3"/>
      <c r="F20" s="183"/>
      <c r="G20" s="3"/>
      <c r="H20" s="3"/>
      <c r="I20" s="31" t="str">
        <f>IF(Table1[[#This Row],[Currency  for transaction
(Select "Local Currency" or "US Dollars".)]]="Local Currency",Table1[[#This Row],[Transaction amount
(Numbers &amp; decimals only.)]]/Table1[[#This Row],[Exchange rate 
(Select or manually input rate.) 
]],IF(Table1[[#This Row],[Currency  for transaction
(Select "Local Currency" or "US Dollars".)]]="US Dollars",Table1[[#This Row],[Transaction amount
(Numbers &amp; decimals only.)]],""))</f>
        <v/>
      </c>
      <c r="J20" s="177" t="str">
        <f>IF(Table1[[#This Row],[Currency  for transaction
(Select "Local Currency" or "US Dollars".)]]="Local Currency",Table1[[#This Row],[Transaction amount
(Numbers &amp; decimals only.)]],IF(Table1[[#This Row],[Currency  for transaction
(Select "Local Currency" or "US Dollars".)]]="US Dollars",Table1[[#This Row],[Transaction amount
(Numbers &amp; decimals only.)]]*Table1[[#This Row],[Exchange rate 
(Select or manually input rate.) 
]],""))</f>
        <v/>
      </c>
      <c r="K20" s="12" t="str">
        <f t="shared" si="1"/>
        <v/>
      </c>
      <c r="L20" s="179" t="str">
        <f t="shared" si="2"/>
        <v/>
      </c>
      <c r="M20" s="11">
        <f t="shared" si="3"/>
        <v>0</v>
      </c>
      <c r="N20" s="15">
        <f t="shared" si="4"/>
        <v>0</v>
      </c>
      <c r="O20" s="15">
        <f t="shared" si="5"/>
        <v>0</v>
      </c>
      <c r="P20" s="15">
        <f t="shared" si="6"/>
        <v>0</v>
      </c>
      <c r="Q20" s="15">
        <f t="shared" ref="Q20:Q83" si="7">IF(AND(P20=0,G19="US Dollars",G18="US Dollars",G17="US Dollars",G16="US Dollars",D20="Exchange",G20="local currency",G15="local currency"),J20/H20-J20/H15,0)</f>
        <v>0</v>
      </c>
      <c r="R20" s="15">
        <f>IF(AND(Q20=0,G19="US Dollars",G18="US Dollars",G17="US Dollars",G16="US Dollars", G15="US Dollars",D20="Exchange",G20="local currency",G14="local currency"),J20/H20-J20/H14,0)</f>
        <v>0</v>
      </c>
    </row>
    <row r="21" spans="2:18" ht="15" customHeight="1" x14ac:dyDescent="0.3">
      <c r="B21" s="20">
        <v>8</v>
      </c>
      <c r="C21" s="2"/>
      <c r="D21" s="3"/>
      <c r="E21" s="3"/>
      <c r="F21" s="183"/>
      <c r="G21" s="3"/>
      <c r="H21" s="3"/>
      <c r="I21" s="31" t="str">
        <f>IF(Table1[[#This Row],[Currency  for transaction
(Select "Local Currency" or "US Dollars".)]]="Local Currency",Table1[[#This Row],[Transaction amount
(Numbers &amp; decimals only.)]]/Table1[[#This Row],[Exchange rate 
(Select or manually input rate.) 
]],IF(Table1[[#This Row],[Currency  for transaction
(Select "Local Currency" or "US Dollars".)]]="US Dollars",Table1[[#This Row],[Transaction amount
(Numbers &amp; decimals only.)]],""))</f>
        <v/>
      </c>
      <c r="J21" s="177" t="str">
        <f>IF(Table1[[#This Row],[Currency  for transaction
(Select "Local Currency" or "US Dollars".)]]="Local Currency",Table1[[#This Row],[Transaction amount
(Numbers &amp; decimals only.)]],IF(Table1[[#This Row],[Currency  for transaction
(Select "Local Currency" or "US Dollars".)]]="US Dollars",Table1[[#This Row],[Transaction amount
(Numbers &amp; decimals only.)]]*Table1[[#This Row],[Exchange rate 
(Select or manually input rate.) 
]],""))</f>
        <v/>
      </c>
      <c r="K21" s="12" t="str">
        <f t="shared" si="1"/>
        <v/>
      </c>
      <c r="L21" s="179" t="str">
        <f t="shared" si="2"/>
        <v/>
      </c>
      <c r="M21" s="11">
        <f t="shared" si="3"/>
        <v>0</v>
      </c>
      <c r="N21" s="15">
        <f t="shared" si="4"/>
        <v>0</v>
      </c>
      <c r="O21" s="15">
        <f t="shared" si="5"/>
        <v>0</v>
      </c>
      <c r="P21" s="15">
        <f t="shared" si="6"/>
        <v>0</v>
      </c>
      <c r="Q21" s="15">
        <f t="shared" si="7"/>
        <v>0</v>
      </c>
      <c r="R21" s="15">
        <f t="shared" ref="R21:R84" si="8">IF(AND(Q21=0,G20="US Dollars",G19="US Dollars",G18="US Dollars",G17="US Dollars", G16="US Dollars",D21="Exchange",G21="local currency",G15="local currency"),J21/H21-J21/H15,0)</f>
        <v>0</v>
      </c>
    </row>
    <row r="22" spans="2:18" ht="15" customHeight="1" x14ac:dyDescent="0.3">
      <c r="B22" s="20">
        <v>9</v>
      </c>
      <c r="C22" s="2"/>
      <c r="D22" s="3"/>
      <c r="E22" s="3"/>
      <c r="F22" s="183"/>
      <c r="G22" s="3"/>
      <c r="H22" s="3"/>
      <c r="I22" s="31" t="str">
        <f>IF(Table1[[#This Row],[Currency  for transaction
(Select "Local Currency" or "US Dollars".)]]="Local Currency",Table1[[#This Row],[Transaction amount
(Numbers &amp; decimals only.)]]/Table1[[#This Row],[Exchange rate 
(Select or manually input rate.) 
]],IF(Table1[[#This Row],[Currency  for transaction
(Select "Local Currency" or "US Dollars".)]]="US Dollars",Table1[[#This Row],[Transaction amount
(Numbers &amp; decimals only.)]],""))</f>
        <v/>
      </c>
      <c r="J22" s="177" t="str">
        <f>IF(Table1[[#This Row],[Currency  for transaction
(Select "Local Currency" or "US Dollars".)]]="Local Currency",Table1[[#This Row],[Transaction amount
(Numbers &amp; decimals only.)]],IF(Table1[[#This Row],[Currency  for transaction
(Select "Local Currency" or "US Dollars".)]]="US Dollars",Table1[[#This Row],[Transaction amount
(Numbers &amp; decimals only.)]]*Table1[[#This Row],[Exchange rate 
(Select or manually input rate.) 
]],""))</f>
        <v/>
      </c>
      <c r="K22" s="12" t="str">
        <f t="shared" si="1"/>
        <v/>
      </c>
      <c r="L22" s="179" t="str">
        <f t="shared" si="2"/>
        <v/>
      </c>
      <c r="M22" s="11">
        <f t="shared" si="3"/>
        <v>0</v>
      </c>
      <c r="N22" s="15">
        <f t="shared" si="4"/>
        <v>0</v>
      </c>
      <c r="O22" s="15">
        <f t="shared" si="5"/>
        <v>0</v>
      </c>
      <c r="P22" s="15">
        <f t="shared" si="6"/>
        <v>0</v>
      </c>
      <c r="Q22" s="15">
        <f t="shared" si="7"/>
        <v>0</v>
      </c>
      <c r="R22" s="15">
        <f t="shared" si="8"/>
        <v>0</v>
      </c>
    </row>
    <row r="23" spans="2:18" ht="15" customHeight="1" x14ac:dyDescent="0.3">
      <c r="B23" s="20">
        <v>10</v>
      </c>
      <c r="C23" s="2"/>
      <c r="D23" s="3"/>
      <c r="E23" s="3"/>
      <c r="F23" s="183"/>
      <c r="G23" s="3"/>
      <c r="H23" s="3"/>
      <c r="I23" s="31" t="str">
        <f>IF(Table1[[#This Row],[Currency  for transaction
(Select "Local Currency" or "US Dollars".)]]="Local Currency",Table1[[#This Row],[Transaction amount
(Numbers &amp; decimals only.)]]/Table1[[#This Row],[Exchange rate 
(Select or manually input rate.) 
]],IF(Table1[[#This Row],[Currency  for transaction
(Select "Local Currency" or "US Dollars".)]]="US Dollars",Table1[[#This Row],[Transaction amount
(Numbers &amp; decimals only.)]],""))</f>
        <v/>
      </c>
      <c r="J23" s="177" t="str">
        <f>IF(Table1[[#This Row],[Currency  for transaction
(Select "Local Currency" or "US Dollars".)]]="Local Currency",Table1[[#This Row],[Transaction amount
(Numbers &amp; decimals only.)]],IF(Table1[[#This Row],[Currency  for transaction
(Select "Local Currency" or "US Dollars".)]]="US Dollars",Table1[[#This Row],[Transaction amount
(Numbers &amp; decimals only.)]]*Table1[[#This Row],[Exchange rate 
(Select or manually input rate.) 
]],""))</f>
        <v/>
      </c>
      <c r="K23" s="12" t="str">
        <f t="shared" si="1"/>
        <v/>
      </c>
      <c r="L23" s="179" t="str">
        <f t="shared" si="2"/>
        <v/>
      </c>
      <c r="M23" s="11">
        <f t="shared" si="3"/>
        <v>0</v>
      </c>
      <c r="N23" s="15">
        <f t="shared" si="4"/>
        <v>0</v>
      </c>
      <c r="O23" s="15">
        <f t="shared" si="5"/>
        <v>0</v>
      </c>
      <c r="P23" s="15">
        <f t="shared" si="6"/>
        <v>0</v>
      </c>
      <c r="Q23" s="15">
        <f t="shared" si="7"/>
        <v>0</v>
      </c>
      <c r="R23" s="15">
        <f t="shared" si="8"/>
        <v>0</v>
      </c>
    </row>
    <row r="24" spans="2:18" x14ac:dyDescent="0.3">
      <c r="B24" s="20">
        <v>11</v>
      </c>
      <c r="C24" s="2"/>
      <c r="D24" s="3"/>
      <c r="E24" s="3"/>
      <c r="F24" s="183"/>
      <c r="G24" s="3"/>
      <c r="H24" s="3"/>
      <c r="I24" s="31" t="str">
        <f>IF(Table1[[#This Row],[Currency  for transaction
(Select "Local Currency" or "US Dollars".)]]="Local Currency",Table1[[#This Row],[Transaction amount
(Numbers &amp; decimals only.)]]/Table1[[#This Row],[Exchange rate 
(Select or manually input rate.) 
]],IF(Table1[[#This Row],[Currency  for transaction
(Select "Local Currency" or "US Dollars".)]]="US Dollars",Table1[[#This Row],[Transaction amount
(Numbers &amp; decimals only.)]],""))</f>
        <v/>
      </c>
      <c r="J24" s="177" t="str">
        <f>IF(Table1[[#This Row],[Currency  for transaction
(Select "Local Currency" or "US Dollars".)]]="Local Currency",Table1[[#This Row],[Transaction amount
(Numbers &amp; decimals only.)]],IF(Table1[[#This Row],[Currency  for transaction
(Select "Local Currency" or "US Dollars".)]]="US Dollars",Table1[[#This Row],[Transaction amount
(Numbers &amp; decimals only.)]]*Table1[[#This Row],[Exchange rate 
(Select or manually input rate.) 
]],""))</f>
        <v/>
      </c>
      <c r="K24" s="12" t="str">
        <f t="shared" si="1"/>
        <v/>
      </c>
      <c r="L24" s="179" t="str">
        <f t="shared" si="2"/>
        <v/>
      </c>
      <c r="M24" s="11">
        <f t="shared" si="3"/>
        <v>0</v>
      </c>
      <c r="N24" s="15">
        <f t="shared" si="4"/>
        <v>0</v>
      </c>
      <c r="O24" s="15">
        <f t="shared" si="5"/>
        <v>0</v>
      </c>
      <c r="P24" s="15">
        <f t="shared" si="6"/>
        <v>0</v>
      </c>
      <c r="Q24" s="15">
        <f t="shared" si="7"/>
        <v>0</v>
      </c>
      <c r="R24" s="15">
        <f t="shared" si="8"/>
        <v>0</v>
      </c>
    </row>
    <row r="25" spans="2:18" ht="15" customHeight="1" x14ac:dyDescent="0.3">
      <c r="B25" s="20">
        <v>12</v>
      </c>
      <c r="C25" s="2"/>
      <c r="D25" s="3"/>
      <c r="E25" s="3"/>
      <c r="F25" s="183"/>
      <c r="G25" s="3"/>
      <c r="H25" s="3"/>
      <c r="I25" s="31" t="str">
        <f>IF(Table1[[#This Row],[Currency  for transaction
(Select "Local Currency" or "US Dollars".)]]="Local Currency",Table1[[#This Row],[Transaction amount
(Numbers &amp; decimals only.)]]/Table1[[#This Row],[Exchange rate 
(Select or manually input rate.) 
]],IF(Table1[[#This Row],[Currency  for transaction
(Select "Local Currency" or "US Dollars".)]]="US Dollars",Table1[[#This Row],[Transaction amount
(Numbers &amp; decimals only.)]],""))</f>
        <v/>
      </c>
      <c r="J25" s="177" t="str">
        <f>IF(Table1[[#This Row],[Currency  for transaction
(Select "Local Currency" or "US Dollars".)]]="Local Currency",Table1[[#This Row],[Transaction amount
(Numbers &amp; decimals only.)]],IF(Table1[[#This Row],[Currency  for transaction
(Select "Local Currency" or "US Dollars".)]]="US Dollars",Table1[[#This Row],[Transaction amount
(Numbers &amp; decimals only.)]]*Table1[[#This Row],[Exchange rate 
(Select or manually input rate.) 
]],""))</f>
        <v/>
      </c>
      <c r="K25" s="12" t="str">
        <f t="shared" si="1"/>
        <v/>
      </c>
      <c r="L25" s="179" t="str">
        <f t="shared" si="2"/>
        <v/>
      </c>
      <c r="M25" s="11">
        <f t="shared" si="3"/>
        <v>0</v>
      </c>
      <c r="N25" s="15">
        <f t="shared" si="4"/>
        <v>0</v>
      </c>
      <c r="O25" s="15">
        <f t="shared" si="5"/>
        <v>0</v>
      </c>
      <c r="P25" s="15">
        <f t="shared" si="6"/>
        <v>0</v>
      </c>
      <c r="Q25" s="15">
        <f t="shared" si="7"/>
        <v>0</v>
      </c>
      <c r="R25" s="15">
        <f t="shared" si="8"/>
        <v>0</v>
      </c>
    </row>
    <row r="26" spans="2:18" ht="15.75" customHeight="1" x14ac:dyDescent="0.3">
      <c r="B26" s="20">
        <v>13</v>
      </c>
      <c r="C26" s="2"/>
      <c r="D26" s="3"/>
      <c r="E26" s="3"/>
      <c r="F26" s="183"/>
      <c r="G26" s="3"/>
      <c r="H26" s="3"/>
      <c r="I26" s="31" t="str">
        <f>IF(Table1[[#This Row],[Currency  for transaction
(Select "Local Currency" or "US Dollars".)]]="Local Currency",Table1[[#This Row],[Transaction amount
(Numbers &amp; decimals only.)]]/Table1[[#This Row],[Exchange rate 
(Select or manually input rate.) 
]],IF(Table1[[#This Row],[Currency  for transaction
(Select "Local Currency" or "US Dollars".)]]="US Dollars",Table1[[#This Row],[Transaction amount
(Numbers &amp; decimals only.)]],""))</f>
        <v/>
      </c>
      <c r="J26" s="177" t="str">
        <f>IF(Table1[[#This Row],[Currency  for transaction
(Select "Local Currency" or "US Dollars".)]]="Local Currency",Table1[[#This Row],[Transaction amount
(Numbers &amp; decimals only.)]],IF(Table1[[#This Row],[Currency  for transaction
(Select "Local Currency" or "US Dollars".)]]="US Dollars",Table1[[#This Row],[Transaction amount
(Numbers &amp; decimals only.)]]*Table1[[#This Row],[Exchange rate 
(Select or manually input rate.) 
]],""))</f>
        <v/>
      </c>
      <c r="K26" s="12" t="str">
        <f t="shared" si="1"/>
        <v/>
      </c>
      <c r="L26" s="179" t="str">
        <f t="shared" si="2"/>
        <v/>
      </c>
      <c r="M26" s="11">
        <f t="shared" si="3"/>
        <v>0</v>
      </c>
      <c r="N26" s="15">
        <f t="shared" si="4"/>
        <v>0</v>
      </c>
      <c r="O26" s="15">
        <f t="shared" si="5"/>
        <v>0</v>
      </c>
      <c r="P26" s="15">
        <f t="shared" si="6"/>
        <v>0</v>
      </c>
      <c r="Q26" s="15">
        <f t="shared" si="7"/>
        <v>0</v>
      </c>
      <c r="R26" s="15">
        <f t="shared" si="8"/>
        <v>0</v>
      </c>
    </row>
    <row r="27" spans="2:18" x14ac:dyDescent="0.3">
      <c r="B27" s="20">
        <v>14</v>
      </c>
      <c r="C27" s="2"/>
      <c r="D27" s="3"/>
      <c r="E27" s="3"/>
      <c r="F27" s="183"/>
      <c r="G27" s="3"/>
      <c r="H27" s="3"/>
      <c r="I27" s="31" t="str">
        <f>IF(Table1[[#This Row],[Currency  for transaction
(Select "Local Currency" or "US Dollars".)]]="Local Currency",Table1[[#This Row],[Transaction amount
(Numbers &amp; decimals only.)]]/Table1[[#This Row],[Exchange rate 
(Select or manually input rate.) 
]],IF(Table1[[#This Row],[Currency  for transaction
(Select "Local Currency" or "US Dollars".)]]="US Dollars",Table1[[#This Row],[Transaction amount
(Numbers &amp; decimals only.)]],""))</f>
        <v/>
      </c>
      <c r="J27" s="177" t="str">
        <f>IF(Table1[[#This Row],[Currency  for transaction
(Select "Local Currency" or "US Dollars".)]]="Local Currency",Table1[[#This Row],[Transaction amount
(Numbers &amp; decimals only.)]],IF(Table1[[#This Row],[Currency  for transaction
(Select "Local Currency" or "US Dollars".)]]="US Dollars",Table1[[#This Row],[Transaction amount
(Numbers &amp; decimals only.)]]*Table1[[#This Row],[Exchange rate 
(Select or manually input rate.) 
]],""))</f>
        <v/>
      </c>
      <c r="K27" s="12" t="str">
        <f t="shared" si="1"/>
        <v/>
      </c>
      <c r="L27" s="179" t="str">
        <f t="shared" si="2"/>
        <v/>
      </c>
      <c r="M27" s="11">
        <f t="shared" si="3"/>
        <v>0</v>
      </c>
      <c r="N27" s="15">
        <f t="shared" si="4"/>
        <v>0</v>
      </c>
      <c r="O27" s="15">
        <f t="shared" si="5"/>
        <v>0</v>
      </c>
      <c r="P27" s="15">
        <f t="shared" si="6"/>
        <v>0</v>
      </c>
      <c r="Q27" s="15">
        <f t="shared" si="7"/>
        <v>0</v>
      </c>
      <c r="R27" s="15">
        <f t="shared" si="8"/>
        <v>0</v>
      </c>
    </row>
    <row r="28" spans="2:18" x14ac:dyDescent="0.3">
      <c r="B28" s="20">
        <v>15</v>
      </c>
      <c r="C28" s="2"/>
      <c r="D28" s="3"/>
      <c r="E28" s="3"/>
      <c r="F28" s="183"/>
      <c r="G28" s="3"/>
      <c r="H28" s="3"/>
      <c r="I28" s="31" t="str">
        <f>IF(Table1[[#This Row],[Currency  for transaction
(Select "Local Currency" or "US Dollars".)]]="Local Currency",Table1[[#This Row],[Transaction amount
(Numbers &amp; decimals only.)]]/Table1[[#This Row],[Exchange rate 
(Select or manually input rate.) 
]],IF(Table1[[#This Row],[Currency  for transaction
(Select "Local Currency" or "US Dollars".)]]="US Dollars",Table1[[#This Row],[Transaction amount
(Numbers &amp; decimals only.)]],""))</f>
        <v/>
      </c>
      <c r="J28" s="177" t="str">
        <f>IF(Table1[[#This Row],[Currency  for transaction
(Select "Local Currency" or "US Dollars".)]]="Local Currency",Table1[[#This Row],[Transaction amount
(Numbers &amp; decimals only.)]],IF(Table1[[#This Row],[Currency  for transaction
(Select "Local Currency" or "US Dollars".)]]="US Dollars",Table1[[#This Row],[Transaction amount
(Numbers &amp; decimals only.)]]*Table1[[#This Row],[Exchange rate 
(Select or manually input rate.) 
]],""))</f>
        <v/>
      </c>
      <c r="K28" s="12" t="str">
        <f t="shared" si="1"/>
        <v/>
      </c>
      <c r="L28" s="179" t="str">
        <f t="shared" si="2"/>
        <v/>
      </c>
      <c r="M28" s="11">
        <f t="shared" si="3"/>
        <v>0</v>
      </c>
      <c r="N28" s="15">
        <f t="shared" si="4"/>
        <v>0</v>
      </c>
      <c r="O28" s="15">
        <f t="shared" si="5"/>
        <v>0</v>
      </c>
      <c r="P28" s="15">
        <f t="shared" si="6"/>
        <v>0</v>
      </c>
      <c r="Q28" s="15">
        <f t="shared" si="7"/>
        <v>0</v>
      </c>
      <c r="R28" s="15">
        <f t="shared" si="8"/>
        <v>0</v>
      </c>
    </row>
    <row r="29" spans="2:18" x14ac:dyDescent="0.3">
      <c r="B29" s="20">
        <v>16</v>
      </c>
      <c r="C29" s="2"/>
      <c r="D29" s="3"/>
      <c r="E29" s="3"/>
      <c r="F29" s="183"/>
      <c r="G29" s="3"/>
      <c r="H29" s="3"/>
      <c r="I29" s="31" t="str">
        <f>IF(Table1[[#This Row],[Currency  for transaction
(Select "Local Currency" or "US Dollars".)]]="Local Currency",Table1[[#This Row],[Transaction amount
(Numbers &amp; decimals only.)]]/Table1[[#This Row],[Exchange rate 
(Select or manually input rate.) 
]],IF(Table1[[#This Row],[Currency  for transaction
(Select "Local Currency" or "US Dollars".)]]="US Dollars",Table1[[#This Row],[Transaction amount
(Numbers &amp; decimals only.)]],""))</f>
        <v/>
      </c>
      <c r="J29" s="177" t="str">
        <f>IF(Table1[[#This Row],[Currency  for transaction
(Select "Local Currency" or "US Dollars".)]]="Local Currency",Table1[[#This Row],[Transaction amount
(Numbers &amp; decimals only.)]],IF(Table1[[#This Row],[Currency  for transaction
(Select "Local Currency" or "US Dollars".)]]="US Dollars",Table1[[#This Row],[Transaction amount
(Numbers &amp; decimals only.)]]*Table1[[#This Row],[Exchange rate 
(Select or manually input rate.) 
]],""))</f>
        <v/>
      </c>
      <c r="K29" s="12" t="str">
        <f t="shared" si="1"/>
        <v/>
      </c>
      <c r="L29" s="179" t="str">
        <f t="shared" si="2"/>
        <v/>
      </c>
      <c r="M29" s="11">
        <f t="shared" si="3"/>
        <v>0</v>
      </c>
      <c r="N29" s="15">
        <f t="shared" si="4"/>
        <v>0</v>
      </c>
      <c r="O29" s="15">
        <f t="shared" si="5"/>
        <v>0</v>
      </c>
      <c r="P29" s="15">
        <f t="shared" si="6"/>
        <v>0</v>
      </c>
      <c r="Q29" s="15">
        <f t="shared" si="7"/>
        <v>0</v>
      </c>
      <c r="R29" s="15">
        <f t="shared" si="8"/>
        <v>0</v>
      </c>
    </row>
    <row r="30" spans="2:18" x14ac:dyDescent="0.3">
      <c r="B30" s="20">
        <v>17</v>
      </c>
      <c r="C30" s="2"/>
      <c r="D30" s="3"/>
      <c r="E30" s="3"/>
      <c r="F30" s="183"/>
      <c r="G30" s="3"/>
      <c r="H30" s="3"/>
      <c r="I30" s="31" t="str">
        <f>IF(Table1[[#This Row],[Currency  for transaction
(Select "Local Currency" or "US Dollars".)]]="Local Currency",Table1[[#This Row],[Transaction amount
(Numbers &amp; decimals only.)]]/Table1[[#This Row],[Exchange rate 
(Select or manually input rate.) 
]],IF(Table1[[#This Row],[Currency  for transaction
(Select "Local Currency" or "US Dollars".)]]="US Dollars",Table1[[#This Row],[Transaction amount
(Numbers &amp; decimals only.)]],""))</f>
        <v/>
      </c>
      <c r="J30" s="177" t="str">
        <f>IF(Table1[[#This Row],[Currency  for transaction
(Select "Local Currency" or "US Dollars".)]]="Local Currency",Table1[[#This Row],[Transaction amount
(Numbers &amp; decimals only.)]],IF(Table1[[#This Row],[Currency  for transaction
(Select "Local Currency" or "US Dollars".)]]="US Dollars",Table1[[#This Row],[Transaction amount
(Numbers &amp; decimals only.)]]*Table1[[#This Row],[Exchange rate 
(Select or manually input rate.) 
]],""))</f>
        <v/>
      </c>
      <c r="K30" s="12" t="str">
        <f t="shared" si="1"/>
        <v/>
      </c>
      <c r="L30" s="179" t="str">
        <f t="shared" si="2"/>
        <v/>
      </c>
      <c r="M30" s="11">
        <f t="shared" si="3"/>
        <v>0</v>
      </c>
      <c r="N30" s="15">
        <f t="shared" si="4"/>
        <v>0</v>
      </c>
      <c r="O30" s="15">
        <f t="shared" si="5"/>
        <v>0</v>
      </c>
      <c r="P30" s="15">
        <f t="shared" si="6"/>
        <v>0</v>
      </c>
      <c r="Q30" s="15">
        <f t="shared" si="7"/>
        <v>0</v>
      </c>
      <c r="R30" s="15">
        <f t="shared" si="8"/>
        <v>0</v>
      </c>
    </row>
    <row r="31" spans="2:18" x14ac:dyDescent="0.3">
      <c r="B31" s="20">
        <v>18</v>
      </c>
      <c r="C31" s="2"/>
      <c r="D31" s="3"/>
      <c r="E31" s="3"/>
      <c r="F31" s="183"/>
      <c r="G31" s="3"/>
      <c r="H31" s="3"/>
      <c r="I31" s="31" t="str">
        <f>IF(Table1[[#This Row],[Currency  for transaction
(Select "Local Currency" or "US Dollars".)]]="Local Currency",Table1[[#This Row],[Transaction amount
(Numbers &amp; decimals only.)]]/Table1[[#This Row],[Exchange rate 
(Select or manually input rate.) 
]],IF(Table1[[#This Row],[Currency  for transaction
(Select "Local Currency" or "US Dollars".)]]="US Dollars",Table1[[#This Row],[Transaction amount
(Numbers &amp; decimals only.)]],""))</f>
        <v/>
      </c>
      <c r="J31" s="177" t="str">
        <f>IF(Table1[[#This Row],[Currency  for transaction
(Select "Local Currency" or "US Dollars".)]]="Local Currency",Table1[[#This Row],[Transaction amount
(Numbers &amp; decimals only.)]],IF(Table1[[#This Row],[Currency  for transaction
(Select "Local Currency" or "US Dollars".)]]="US Dollars",Table1[[#This Row],[Transaction amount
(Numbers &amp; decimals only.)]]*Table1[[#This Row],[Exchange rate 
(Select or manually input rate.) 
]],""))</f>
        <v/>
      </c>
      <c r="K31" s="12" t="str">
        <f t="shared" si="1"/>
        <v/>
      </c>
      <c r="L31" s="179" t="str">
        <f t="shared" si="2"/>
        <v/>
      </c>
      <c r="M31" s="11">
        <f t="shared" si="3"/>
        <v>0</v>
      </c>
      <c r="N31" s="15">
        <f t="shared" si="4"/>
        <v>0</v>
      </c>
      <c r="O31" s="15">
        <f t="shared" si="5"/>
        <v>0</v>
      </c>
      <c r="P31" s="15">
        <f t="shared" si="6"/>
        <v>0</v>
      </c>
      <c r="Q31" s="15">
        <f t="shared" si="7"/>
        <v>0</v>
      </c>
      <c r="R31" s="15">
        <f t="shared" si="8"/>
        <v>0</v>
      </c>
    </row>
    <row r="32" spans="2:18" x14ac:dyDescent="0.3">
      <c r="B32" s="20">
        <v>19</v>
      </c>
      <c r="C32" s="2"/>
      <c r="D32" s="3"/>
      <c r="E32" s="3"/>
      <c r="F32" s="183"/>
      <c r="G32" s="3"/>
      <c r="H32" s="3"/>
      <c r="I32" s="31" t="str">
        <f>IF(Table1[[#This Row],[Currency  for transaction
(Select "Local Currency" or "US Dollars".)]]="Local Currency",Table1[[#This Row],[Transaction amount
(Numbers &amp; decimals only.)]]/Table1[[#This Row],[Exchange rate 
(Select or manually input rate.) 
]],IF(Table1[[#This Row],[Currency  for transaction
(Select "Local Currency" or "US Dollars".)]]="US Dollars",Table1[[#This Row],[Transaction amount
(Numbers &amp; decimals only.)]],""))</f>
        <v/>
      </c>
      <c r="J32" s="177" t="str">
        <f>IF(Table1[[#This Row],[Currency  for transaction
(Select "Local Currency" or "US Dollars".)]]="Local Currency",Table1[[#This Row],[Transaction amount
(Numbers &amp; decimals only.)]],IF(Table1[[#This Row],[Currency  for transaction
(Select "Local Currency" or "US Dollars".)]]="US Dollars",Table1[[#This Row],[Transaction amount
(Numbers &amp; decimals only.)]]*Table1[[#This Row],[Exchange rate 
(Select or manually input rate.) 
]],""))</f>
        <v/>
      </c>
      <c r="K32" s="12" t="str">
        <f t="shared" si="1"/>
        <v/>
      </c>
      <c r="L32" s="179" t="str">
        <f t="shared" si="2"/>
        <v/>
      </c>
      <c r="M32" s="11">
        <f t="shared" si="3"/>
        <v>0</v>
      </c>
      <c r="N32" s="15">
        <f t="shared" si="4"/>
        <v>0</v>
      </c>
      <c r="O32" s="15">
        <f t="shared" si="5"/>
        <v>0</v>
      </c>
      <c r="P32" s="15">
        <f t="shared" si="6"/>
        <v>0</v>
      </c>
      <c r="Q32" s="15">
        <f t="shared" si="7"/>
        <v>0</v>
      </c>
      <c r="R32" s="15">
        <f t="shared" si="8"/>
        <v>0</v>
      </c>
    </row>
    <row r="33" spans="2:18" x14ac:dyDescent="0.3">
      <c r="B33" s="20">
        <v>20</v>
      </c>
      <c r="C33" s="2"/>
      <c r="D33" s="3"/>
      <c r="E33" s="3"/>
      <c r="F33" s="183"/>
      <c r="G33" s="3"/>
      <c r="H33" s="3"/>
      <c r="I33" s="31" t="str">
        <f>IF(Table1[[#This Row],[Currency  for transaction
(Select "Local Currency" or "US Dollars".)]]="Local Currency",Table1[[#This Row],[Transaction amount
(Numbers &amp; decimals only.)]]/Table1[[#This Row],[Exchange rate 
(Select or manually input rate.) 
]],IF(Table1[[#This Row],[Currency  for transaction
(Select "Local Currency" or "US Dollars".)]]="US Dollars",Table1[[#This Row],[Transaction amount
(Numbers &amp; decimals only.)]],""))</f>
        <v/>
      </c>
      <c r="J33" s="177" t="str">
        <f>IF(Table1[[#This Row],[Currency  for transaction
(Select "Local Currency" or "US Dollars".)]]="Local Currency",Table1[[#This Row],[Transaction amount
(Numbers &amp; decimals only.)]],IF(Table1[[#This Row],[Currency  for transaction
(Select "Local Currency" or "US Dollars".)]]="US Dollars",Table1[[#This Row],[Transaction amount
(Numbers &amp; decimals only.)]]*Table1[[#This Row],[Exchange rate 
(Select or manually input rate.) 
]],""))</f>
        <v/>
      </c>
      <c r="K33" s="12" t="str">
        <f t="shared" si="1"/>
        <v/>
      </c>
      <c r="L33" s="179" t="str">
        <f t="shared" si="2"/>
        <v/>
      </c>
      <c r="M33" s="11">
        <f t="shared" si="3"/>
        <v>0</v>
      </c>
      <c r="N33" s="15">
        <f t="shared" si="4"/>
        <v>0</v>
      </c>
      <c r="O33" s="15">
        <f t="shared" si="5"/>
        <v>0</v>
      </c>
      <c r="P33" s="15">
        <f t="shared" si="6"/>
        <v>0</v>
      </c>
      <c r="Q33" s="15">
        <f t="shared" si="7"/>
        <v>0</v>
      </c>
      <c r="R33" s="15">
        <f t="shared" si="8"/>
        <v>0</v>
      </c>
    </row>
    <row r="34" spans="2:18" x14ac:dyDescent="0.3">
      <c r="B34" s="20">
        <v>21</v>
      </c>
      <c r="C34" s="2"/>
      <c r="D34" s="3"/>
      <c r="E34" s="3"/>
      <c r="F34" s="183"/>
      <c r="G34" s="3"/>
      <c r="H34" s="3"/>
      <c r="I34" s="31" t="str">
        <f>IF(Table1[[#This Row],[Currency  for transaction
(Select "Local Currency" or "US Dollars".)]]="Local Currency",Table1[[#This Row],[Transaction amount
(Numbers &amp; decimals only.)]]/Table1[[#This Row],[Exchange rate 
(Select or manually input rate.) 
]],IF(Table1[[#This Row],[Currency  for transaction
(Select "Local Currency" or "US Dollars".)]]="US Dollars",Table1[[#This Row],[Transaction amount
(Numbers &amp; decimals only.)]],""))</f>
        <v/>
      </c>
      <c r="J34" s="177" t="str">
        <f>IF(Table1[[#This Row],[Currency  for transaction
(Select "Local Currency" or "US Dollars".)]]="Local Currency",Table1[[#This Row],[Transaction amount
(Numbers &amp; decimals only.)]],IF(Table1[[#This Row],[Currency  for transaction
(Select "Local Currency" or "US Dollars".)]]="US Dollars",Table1[[#This Row],[Transaction amount
(Numbers &amp; decimals only.)]]*Table1[[#This Row],[Exchange rate 
(Select or manually input rate.) 
]],""))</f>
        <v/>
      </c>
      <c r="K34" s="12" t="str">
        <f t="shared" si="1"/>
        <v/>
      </c>
      <c r="L34" s="179" t="str">
        <f t="shared" si="2"/>
        <v/>
      </c>
      <c r="M34" s="11">
        <f t="shared" si="3"/>
        <v>0</v>
      </c>
      <c r="N34" s="15">
        <f t="shared" si="4"/>
        <v>0</v>
      </c>
      <c r="O34" s="15">
        <f t="shared" si="5"/>
        <v>0</v>
      </c>
      <c r="P34" s="15">
        <f t="shared" si="6"/>
        <v>0</v>
      </c>
      <c r="Q34" s="15">
        <f t="shared" si="7"/>
        <v>0</v>
      </c>
      <c r="R34" s="15">
        <f t="shared" si="8"/>
        <v>0</v>
      </c>
    </row>
    <row r="35" spans="2:18" x14ac:dyDescent="0.3">
      <c r="B35" s="20">
        <v>22</v>
      </c>
      <c r="C35" s="2"/>
      <c r="D35" s="3"/>
      <c r="E35" s="3"/>
      <c r="F35" s="183"/>
      <c r="G35" s="3"/>
      <c r="H35" s="3"/>
      <c r="I35" s="31" t="str">
        <f>IF(Table1[[#This Row],[Currency  for transaction
(Select "Local Currency" or "US Dollars".)]]="Local Currency",Table1[[#This Row],[Transaction amount
(Numbers &amp; decimals only.)]]/Table1[[#This Row],[Exchange rate 
(Select or manually input rate.) 
]],IF(Table1[[#This Row],[Currency  for transaction
(Select "Local Currency" or "US Dollars".)]]="US Dollars",Table1[[#This Row],[Transaction amount
(Numbers &amp; decimals only.)]],""))</f>
        <v/>
      </c>
      <c r="J35" s="177" t="str">
        <f>IF(Table1[[#This Row],[Currency  for transaction
(Select "Local Currency" or "US Dollars".)]]="Local Currency",Table1[[#This Row],[Transaction amount
(Numbers &amp; decimals only.)]],IF(Table1[[#This Row],[Currency  for transaction
(Select "Local Currency" or "US Dollars".)]]="US Dollars",Table1[[#This Row],[Transaction amount
(Numbers &amp; decimals only.)]]*Table1[[#This Row],[Exchange rate 
(Select or manually input rate.) 
]],""))</f>
        <v/>
      </c>
      <c r="K35" s="12" t="str">
        <f t="shared" si="1"/>
        <v/>
      </c>
      <c r="L35" s="179" t="str">
        <f t="shared" si="2"/>
        <v/>
      </c>
      <c r="M35" s="11">
        <f t="shared" si="3"/>
        <v>0</v>
      </c>
      <c r="N35" s="15">
        <f t="shared" si="4"/>
        <v>0</v>
      </c>
      <c r="O35" s="15">
        <f t="shared" si="5"/>
        <v>0</v>
      </c>
      <c r="P35" s="15">
        <f t="shared" si="6"/>
        <v>0</v>
      </c>
      <c r="Q35" s="15">
        <f t="shared" si="7"/>
        <v>0</v>
      </c>
      <c r="R35" s="15">
        <f t="shared" si="8"/>
        <v>0</v>
      </c>
    </row>
    <row r="36" spans="2:18" x14ac:dyDescent="0.3">
      <c r="B36" s="20">
        <v>23</v>
      </c>
      <c r="C36" s="2"/>
      <c r="D36" s="3"/>
      <c r="E36" s="3"/>
      <c r="F36" s="183"/>
      <c r="G36" s="3"/>
      <c r="H36" s="3"/>
      <c r="I36" s="31" t="str">
        <f>IF(Table1[[#This Row],[Currency  for transaction
(Select "Local Currency" or "US Dollars".)]]="Local Currency",Table1[[#This Row],[Transaction amount
(Numbers &amp; decimals only.)]]/Table1[[#This Row],[Exchange rate 
(Select or manually input rate.) 
]],IF(Table1[[#This Row],[Currency  for transaction
(Select "Local Currency" or "US Dollars".)]]="US Dollars",Table1[[#This Row],[Transaction amount
(Numbers &amp; decimals only.)]],""))</f>
        <v/>
      </c>
      <c r="J36" s="177" t="str">
        <f>IF(Table1[[#This Row],[Currency  for transaction
(Select "Local Currency" or "US Dollars".)]]="Local Currency",Table1[[#This Row],[Transaction amount
(Numbers &amp; decimals only.)]],IF(Table1[[#This Row],[Currency  for transaction
(Select "Local Currency" or "US Dollars".)]]="US Dollars",Table1[[#This Row],[Transaction amount
(Numbers &amp; decimals only.)]]*Table1[[#This Row],[Exchange rate 
(Select or manually input rate.) 
]],""))</f>
        <v/>
      </c>
      <c r="K36" s="12" t="str">
        <f t="shared" si="1"/>
        <v/>
      </c>
      <c r="L36" s="179" t="str">
        <f t="shared" si="2"/>
        <v/>
      </c>
      <c r="M36" s="11">
        <f t="shared" si="3"/>
        <v>0</v>
      </c>
      <c r="N36" s="15">
        <f t="shared" si="4"/>
        <v>0</v>
      </c>
      <c r="O36" s="15">
        <f t="shared" si="5"/>
        <v>0</v>
      </c>
      <c r="P36" s="15">
        <f t="shared" si="6"/>
        <v>0</v>
      </c>
      <c r="Q36" s="15">
        <f t="shared" si="7"/>
        <v>0</v>
      </c>
      <c r="R36" s="15">
        <f t="shared" si="8"/>
        <v>0</v>
      </c>
    </row>
    <row r="37" spans="2:18" x14ac:dyDescent="0.3">
      <c r="B37" s="20">
        <v>24</v>
      </c>
      <c r="C37" s="2"/>
      <c r="D37" s="3"/>
      <c r="E37" s="3"/>
      <c r="F37" s="183"/>
      <c r="G37" s="3"/>
      <c r="H37" s="3"/>
      <c r="I37" s="31" t="str">
        <f>IF(Table1[[#This Row],[Currency  for transaction
(Select "Local Currency" or "US Dollars".)]]="Local Currency",Table1[[#This Row],[Transaction amount
(Numbers &amp; decimals only.)]]/Table1[[#This Row],[Exchange rate 
(Select or manually input rate.) 
]],IF(Table1[[#This Row],[Currency  for transaction
(Select "Local Currency" or "US Dollars".)]]="US Dollars",Table1[[#This Row],[Transaction amount
(Numbers &amp; decimals only.)]],""))</f>
        <v/>
      </c>
      <c r="J37" s="177" t="str">
        <f>IF(Table1[[#This Row],[Currency  for transaction
(Select "Local Currency" or "US Dollars".)]]="Local Currency",Table1[[#This Row],[Transaction amount
(Numbers &amp; decimals only.)]],IF(Table1[[#This Row],[Currency  for transaction
(Select "Local Currency" or "US Dollars".)]]="US Dollars",Table1[[#This Row],[Transaction amount
(Numbers &amp; decimals only.)]]*Table1[[#This Row],[Exchange rate 
(Select or manually input rate.) 
]],""))</f>
        <v/>
      </c>
      <c r="K37" s="12" t="str">
        <f t="shared" si="1"/>
        <v/>
      </c>
      <c r="L37" s="179" t="str">
        <f t="shared" si="2"/>
        <v/>
      </c>
      <c r="M37" s="11">
        <f t="shared" si="3"/>
        <v>0</v>
      </c>
      <c r="N37" s="15">
        <f t="shared" si="4"/>
        <v>0</v>
      </c>
      <c r="O37" s="15">
        <f t="shared" si="5"/>
        <v>0</v>
      </c>
      <c r="P37" s="15">
        <f t="shared" si="6"/>
        <v>0</v>
      </c>
      <c r="Q37" s="15">
        <f t="shared" si="7"/>
        <v>0</v>
      </c>
      <c r="R37" s="15">
        <f t="shared" si="8"/>
        <v>0</v>
      </c>
    </row>
    <row r="38" spans="2:18" x14ac:dyDescent="0.3">
      <c r="B38" s="20">
        <v>25</v>
      </c>
      <c r="C38" s="2"/>
      <c r="D38" s="3"/>
      <c r="E38" s="3"/>
      <c r="F38" s="183"/>
      <c r="G38" s="3"/>
      <c r="H38" s="3"/>
      <c r="I38" s="31" t="str">
        <f>IF(Table1[[#This Row],[Currency  for transaction
(Select "Local Currency" or "US Dollars".)]]="Local Currency",Table1[[#This Row],[Transaction amount
(Numbers &amp; decimals only.)]]/Table1[[#This Row],[Exchange rate 
(Select or manually input rate.) 
]],IF(Table1[[#This Row],[Currency  for transaction
(Select "Local Currency" or "US Dollars".)]]="US Dollars",Table1[[#This Row],[Transaction amount
(Numbers &amp; decimals only.)]],""))</f>
        <v/>
      </c>
      <c r="J38" s="177" t="str">
        <f>IF(Table1[[#This Row],[Currency  for transaction
(Select "Local Currency" or "US Dollars".)]]="Local Currency",Table1[[#This Row],[Transaction amount
(Numbers &amp; decimals only.)]],IF(Table1[[#This Row],[Currency  for transaction
(Select "Local Currency" or "US Dollars".)]]="US Dollars",Table1[[#This Row],[Transaction amount
(Numbers &amp; decimals only.)]]*Table1[[#This Row],[Exchange rate 
(Select or manually input rate.) 
]],""))</f>
        <v/>
      </c>
      <c r="K38" s="12" t="str">
        <f t="shared" si="1"/>
        <v/>
      </c>
      <c r="L38" s="179" t="str">
        <f t="shared" si="2"/>
        <v/>
      </c>
      <c r="M38" s="11">
        <f t="shared" si="3"/>
        <v>0</v>
      </c>
      <c r="N38" s="15">
        <f t="shared" si="4"/>
        <v>0</v>
      </c>
      <c r="O38" s="15">
        <f t="shared" si="5"/>
        <v>0</v>
      </c>
      <c r="P38" s="15">
        <f t="shared" si="6"/>
        <v>0</v>
      </c>
      <c r="Q38" s="15">
        <f t="shared" si="7"/>
        <v>0</v>
      </c>
      <c r="R38" s="15">
        <f t="shared" si="8"/>
        <v>0</v>
      </c>
    </row>
    <row r="39" spans="2:18" x14ac:dyDescent="0.3">
      <c r="B39" s="20">
        <v>26</v>
      </c>
      <c r="C39" s="2"/>
      <c r="D39" s="3"/>
      <c r="E39" s="3"/>
      <c r="F39" s="183"/>
      <c r="G39" s="3"/>
      <c r="H39" s="3"/>
      <c r="I39" s="31" t="str">
        <f>IF(Table1[[#This Row],[Currency  for transaction
(Select "Local Currency" or "US Dollars".)]]="Local Currency",Table1[[#This Row],[Transaction amount
(Numbers &amp; decimals only.)]]/Table1[[#This Row],[Exchange rate 
(Select or manually input rate.) 
]],IF(Table1[[#This Row],[Currency  for transaction
(Select "Local Currency" or "US Dollars".)]]="US Dollars",Table1[[#This Row],[Transaction amount
(Numbers &amp; decimals only.)]],""))</f>
        <v/>
      </c>
      <c r="J39" s="177" t="str">
        <f>IF(Table1[[#This Row],[Currency  for transaction
(Select "Local Currency" or "US Dollars".)]]="Local Currency",Table1[[#This Row],[Transaction amount
(Numbers &amp; decimals only.)]],IF(Table1[[#This Row],[Currency  for transaction
(Select "Local Currency" or "US Dollars".)]]="US Dollars",Table1[[#This Row],[Transaction amount
(Numbers &amp; decimals only.)]]*Table1[[#This Row],[Exchange rate 
(Select or manually input rate.) 
]],""))</f>
        <v/>
      </c>
      <c r="K39" s="12" t="str">
        <f t="shared" si="1"/>
        <v/>
      </c>
      <c r="L39" s="179" t="str">
        <f t="shared" si="2"/>
        <v/>
      </c>
      <c r="M39" s="11">
        <f t="shared" si="3"/>
        <v>0</v>
      </c>
      <c r="N39" s="15">
        <f t="shared" si="4"/>
        <v>0</v>
      </c>
      <c r="O39" s="15">
        <f t="shared" si="5"/>
        <v>0</v>
      </c>
      <c r="P39" s="15">
        <f t="shared" si="6"/>
        <v>0</v>
      </c>
      <c r="Q39" s="15">
        <f t="shared" si="7"/>
        <v>0</v>
      </c>
      <c r="R39" s="15">
        <f t="shared" si="8"/>
        <v>0</v>
      </c>
    </row>
    <row r="40" spans="2:18" x14ac:dyDescent="0.3">
      <c r="B40" s="20">
        <v>27</v>
      </c>
      <c r="C40" s="2"/>
      <c r="D40" s="3"/>
      <c r="E40" s="3"/>
      <c r="F40" s="183"/>
      <c r="G40" s="3"/>
      <c r="H40" s="3"/>
      <c r="I40" s="31" t="str">
        <f>IF(Table1[[#This Row],[Currency  for transaction
(Select "Local Currency" or "US Dollars".)]]="Local Currency",Table1[[#This Row],[Transaction amount
(Numbers &amp; decimals only.)]]/Table1[[#This Row],[Exchange rate 
(Select or manually input rate.) 
]],IF(Table1[[#This Row],[Currency  for transaction
(Select "Local Currency" or "US Dollars".)]]="US Dollars",Table1[[#This Row],[Transaction amount
(Numbers &amp; decimals only.)]],""))</f>
        <v/>
      </c>
      <c r="J40" s="177" t="str">
        <f>IF(Table1[[#This Row],[Currency  for transaction
(Select "Local Currency" or "US Dollars".)]]="Local Currency",Table1[[#This Row],[Transaction amount
(Numbers &amp; decimals only.)]],IF(Table1[[#This Row],[Currency  for transaction
(Select "Local Currency" or "US Dollars".)]]="US Dollars",Table1[[#This Row],[Transaction amount
(Numbers &amp; decimals only.)]]*Table1[[#This Row],[Exchange rate 
(Select or manually input rate.) 
]],""))</f>
        <v/>
      </c>
      <c r="K40" s="12" t="str">
        <f t="shared" si="1"/>
        <v/>
      </c>
      <c r="L40" s="179" t="str">
        <f t="shared" si="2"/>
        <v/>
      </c>
      <c r="M40" s="11">
        <f t="shared" si="3"/>
        <v>0</v>
      </c>
      <c r="N40" s="15">
        <f t="shared" si="4"/>
        <v>0</v>
      </c>
      <c r="O40" s="15">
        <f t="shared" si="5"/>
        <v>0</v>
      </c>
      <c r="P40" s="15">
        <f t="shared" si="6"/>
        <v>0</v>
      </c>
      <c r="Q40" s="15">
        <f t="shared" si="7"/>
        <v>0</v>
      </c>
      <c r="R40" s="15">
        <f t="shared" si="8"/>
        <v>0</v>
      </c>
    </row>
    <row r="41" spans="2:18" x14ac:dyDescent="0.3">
      <c r="B41" s="20">
        <v>28</v>
      </c>
      <c r="C41" s="2"/>
      <c r="D41" s="3"/>
      <c r="E41" s="3"/>
      <c r="F41" s="183"/>
      <c r="G41" s="3"/>
      <c r="H41" s="3"/>
      <c r="I41" s="31" t="str">
        <f>IF(Table1[[#This Row],[Currency  for transaction
(Select "Local Currency" or "US Dollars".)]]="Local Currency",Table1[[#This Row],[Transaction amount
(Numbers &amp; decimals only.)]]/Table1[[#This Row],[Exchange rate 
(Select or manually input rate.) 
]],IF(Table1[[#This Row],[Currency  for transaction
(Select "Local Currency" or "US Dollars".)]]="US Dollars",Table1[[#This Row],[Transaction amount
(Numbers &amp; decimals only.)]],""))</f>
        <v/>
      </c>
      <c r="J41" s="177" t="str">
        <f>IF(Table1[[#This Row],[Currency  for transaction
(Select "Local Currency" or "US Dollars".)]]="Local Currency",Table1[[#This Row],[Transaction amount
(Numbers &amp; decimals only.)]],IF(Table1[[#This Row],[Currency  for transaction
(Select "Local Currency" or "US Dollars".)]]="US Dollars",Table1[[#This Row],[Transaction amount
(Numbers &amp; decimals only.)]]*Table1[[#This Row],[Exchange rate 
(Select or manually input rate.) 
]],""))</f>
        <v/>
      </c>
      <c r="K41" s="12" t="str">
        <f t="shared" si="1"/>
        <v/>
      </c>
      <c r="L41" s="179" t="str">
        <f t="shared" si="2"/>
        <v/>
      </c>
      <c r="M41" s="11">
        <f t="shared" si="3"/>
        <v>0</v>
      </c>
      <c r="N41" s="15">
        <f t="shared" si="4"/>
        <v>0</v>
      </c>
      <c r="O41" s="15">
        <f t="shared" si="5"/>
        <v>0</v>
      </c>
      <c r="P41" s="15">
        <f t="shared" si="6"/>
        <v>0</v>
      </c>
      <c r="Q41" s="15">
        <f t="shared" si="7"/>
        <v>0</v>
      </c>
      <c r="R41" s="15">
        <f t="shared" si="8"/>
        <v>0</v>
      </c>
    </row>
    <row r="42" spans="2:18" x14ac:dyDescent="0.3">
      <c r="B42" s="20">
        <v>29</v>
      </c>
      <c r="C42" s="2"/>
      <c r="D42" s="3"/>
      <c r="E42" s="3"/>
      <c r="F42" s="183"/>
      <c r="G42" s="3"/>
      <c r="H42" s="3"/>
      <c r="I42" s="31" t="str">
        <f>IF(Table1[[#This Row],[Currency  for transaction
(Select "Local Currency" or "US Dollars".)]]="Local Currency",Table1[[#This Row],[Transaction amount
(Numbers &amp; decimals only.)]]/Table1[[#This Row],[Exchange rate 
(Select or manually input rate.) 
]],IF(Table1[[#This Row],[Currency  for transaction
(Select "Local Currency" or "US Dollars".)]]="US Dollars",Table1[[#This Row],[Transaction amount
(Numbers &amp; decimals only.)]],""))</f>
        <v/>
      </c>
      <c r="J42" s="177" t="str">
        <f>IF(Table1[[#This Row],[Currency  for transaction
(Select "Local Currency" or "US Dollars".)]]="Local Currency",Table1[[#This Row],[Transaction amount
(Numbers &amp; decimals only.)]],IF(Table1[[#This Row],[Currency  for transaction
(Select "Local Currency" or "US Dollars".)]]="US Dollars",Table1[[#This Row],[Transaction amount
(Numbers &amp; decimals only.)]]*Table1[[#This Row],[Exchange rate 
(Select or manually input rate.) 
]],""))</f>
        <v/>
      </c>
      <c r="K42" s="12" t="str">
        <f t="shared" si="1"/>
        <v/>
      </c>
      <c r="L42" s="179" t="str">
        <f t="shared" si="2"/>
        <v/>
      </c>
      <c r="M42" s="11">
        <f t="shared" si="3"/>
        <v>0</v>
      </c>
      <c r="N42" s="15">
        <f t="shared" si="4"/>
        <v>0</v>
      </c>
      <c r="O42" s="15">
        <f t="shared" si="5"/>
        <v>0</v>
      </c>
      <c r="P42" s="15">
        <f t="shared" si="6"/>
        <v>0</v>
      </c>
      <c r="Q42" s="15">
        <f t="shared" si="7"/>
        <v>0</v>
      </c>
      <c r="R42" s="15">
        <f t="shared" si="8"/>
        <v>0</v>
      </c>
    </row>
    <row r="43" spans="2:18" x14ac:dyDescent="0.3">
      <c r="B43" s="20">
        <v>30</v>
      </c>
      <c r="C43" s="2"/>
      <c r="D43" s="3"/>
      <c r="E43" s="3"/>
      <c r="F43" s="183"/>
      <c r="G43" s="3"/>
      <c r="H43" s="3"/>
      <c r="I43" s="31" t="str">
        <f>IF(Table1[[#This Row],[Currency  for transaction
(Select "Local Currency" or "US Dollars".)]]="Local Currency",Table1[[#This Row],[Transaction amount
(Numbers &amp; decimals only.)]]/Table1[[#This Row],[Exchange rate 
(Select or manually input rate.) 
]],IF(Table1[[#This Row],[Currency  for transaction
(Select "Local Currency" or "US Dollars".)]]="US Dollars",Table1[[#This Row],[Transaction amount
(Numbers &amp; decimals only.)]],""))</f>
        <v/>
      </c>
      <c r="J43" s="177" t="str">
        <f>IF(Table1[[#This Row],[Currency  for transaction
(Select "Local Currency" or "US Dollars".)]]="Local Currency",Table1[[#This Row],[Transaction amount
(Numbers &amp; decimals only.)]],IF(Table1[[#This Row],[Currency  for transaction
(Select "Local Currency" or "US Dollars".)]]="US Dollars",Table1[[#This Row],[Transaction amount
(Numbers &amp; decimals only.)]]*Table1[[#This Row],[Exchange rate 
(Select or manually input rate.) 
]],""))</f>
        <v/>
      </c>
      <c r="K43" s="12" t="str">
        <f t="shared" si="1"/>
        <v/>
      </c>
      <c r="L43" s="179" t="str">
        <f t="shared" si="2"/>
        <v/>
      </c>
      <c r="M43" s="11">
        <f t="shared" si="3"/>
        <v>0</v>
      </c>
      <c r="N43" s="15">
        <f t="shared" si="4"/>
        <v>0</v>
      </c>
      <c r="O43" s="15">
        <f t="shared" si="5"/>
        <v>0</v>
      </c>
      <c r="P43" s="15">
        <f t="shared" si="6"/>
        <v>0</v>
      </c>
      <c r="Q43" s="15">
        <f t="shared" si="7"/>
        <v>0</v>
      </c>
      <c r="R43" s="15">
        <f t="shared" si="8"/>
        <v>0</v>
      </c>
    </row>
    <row r="44" spans="2:18" x14ac:dyDescent="0.3">
      <c r="B44" s="20">
        <v>31</v>
      </c>
      <c r="C44" s="2"/>
      <c r="D44" s="3"/>
      <c r="E44" s="3"/>
      <c r="F44" s="183"/>
      <c r="G44" s="3"/>
      <c r="H44" s="3"/>
      <c r="I44" s="31" t="str">
        <f>IF(Table1[[#This Row],[Currency  for transaction
(Select "Local Currency" or "US Dollars".)]]="Local Currency",Table1[[#This Row],[Transaction amount
(Numbers &amp; decimals only.)]]/Table1[[#This Row],[Exchange rate 
(Select or manually input rate.) 
]],IF(Table1[[#This Row],[Currency  for transaction
(Select "Local Currency" or "US Dollars".)]]="US Dollars",Table1[[#This Row],[Transaction amount
(Numbers &amp; decimals only.)]],""))</f>
        <v/>
      </c>
      <c r="J44" s="177" t="str">
        <f>IF(Table1[[#This Row],[Currency  for transaction
(Select "Local Currency" or "US Dollars".)]]="Local Currency",Table1[[#This Row],[Transaction amount
(Numbers &amp; decimals only.)]],IF(Table1[[#This Row],[Currency  for transaction
(Select "Local Currency" or "US Dollars".)]]="US Dollars",Table1[[#This Row],[Transaction amount
(Numbers &amp; decimals only.)]]*Table1[[#This Row],[Exchange rate 
(Select or manually input rate.) 
]],""))</f>
        <v/>
      </c>
      <c r="K44" s="12" t="str">
        <f t="shared" si="1"/>
        <v/>
      </c>
      <c r="L44" s="179" t="str">
        <f t="shared" si="2"/>
        <v/>
      </c>
      <c r="M44" s="11">
        <f t="shared" si="3"/>
        <v>0</v>
      </c>
      <c r="N44" s="15">
        <f t="shared" si="4"/>
        <v>0</v>
      </c>
      <c r="O44" s="15">
        <f t="shared" si="5"/>
        <v>0</v>
      </c>
      <c r="P44" s="15">
        <f t="shared" si="6"/>
        <v>0</v>
      </c>
      <c r="Q44" s="15">
        <f t="shared" si="7"/>
        <v>0</v>
      </c>
      <c r="R44" s="15">
        <f t="shared" si="8"/>
        <v>0</v>
      </c>
    </row>
    <row r="45" spans="2:18" x14ac:dyDescent="0.3">
      <c r="B45" s="20">
        <v>32</v>
      </c>
      <c r="C45" s="2"/>
      <c r="D45" s="3"/>
      <c r="E45" s="3"/>
      <c r="F45" s="183"/>
      <c r="G45" s="3"/>
      <c r="H45" s="3"/>
      <c r="I45" s="31" t="str">
        <f>IF(Table1[[#This Row],[Currency  for transaction
(Select "Local Currency" or "US Dollars".)]]="Local Currency",Table1[[#This Row],[Transaction amount
(Numbers &amp; decimals only.)]]/Table1[[#This Row],[Exchange rate 
(Select or manually input rate.) 
]],IF(Table1[[#This Row],[Currency  for transaction
(Select "Local Currency" or "US Dollars".)]]="US Dollars",Table1[[#This Row],[Transaction amount
(Numbers &amp; decimals only.)]],""))</f>
        <v/>
      </c>
      <c r="J45" s="177" t="str">
        <f>IF(Table1[[#This Row],[Currency  for transaction
(Select "Local Currency" or "US Dollars".)]]="Local Currency",Table1[[#This Row],[Transaction amount
(Numbers &amp; decimals only.)]],IF(Table1[[#This Row],[Currency  for transaction
(Select "Local Currency" or "US Dollars".)]]="US Dollars",Table1[[#This Row],[Transaction amount
(Numbers &amp; decimals only.)]]*Table1[[#This Row],[Exchange rate 
(Select or manually input rate.) 
]],""))</f>
        <v/>
      </c>
      <c r="K45" s="12" t="str">
        <f t="shared" si="1"/>
        <v/>
      </c>
      <c r="L45" s="179" t="str">
        <f t="shared" si="2"/>
        <v/>
      </c>
      <c r="M45" s="11">
        <f t="shared" ref="M45:M76" si="9">IF(AND(D45="Exchange",G45="local currency",G44="local currency"),J45/H45-J45/H44,0)</f>
        <v>0</v>
      </c>
      <c r="N45" s="15">
        <f t="shared" si="4"/>
        <v>0</v>
      </c>
      <c r="O45" s="15">
        <f t="shared" si="5"/>
        <v>0</v>
      </c>
      <c r="P45" s="15">
        <f t="shared" si="6"/>
        <v>0</v>
      </c>
      <c r="Q45" s="15">
        <f t="shared" si="7"/>
        <v>0</v>
      </c>
      <c r="R45" s="15">
        <f t="shared" si="8"/>
        <v>0</v>
      </c>
    </row>
    <row r="46" spans="2:18" x14ac:dyDescent="0.3">
      <c r="B46" s="20">
        <v>33</v>
      </c>
      <c r="C46" s="2"/>
      <c r="D46" s="3"/>
      <c r="E46" s="3"/>
      <c r="F46" s="183"/>
      <c r="G46" s="3"/>
      <c r="H46" s="3"/>
      <c r="I46" s="31" t="str">
        <f>IF(Table1[[#This Row],[Currency  for transaction
(Select "Local Currency" or "US Dollars".)]]="Local Currency",Table1[[#This Row],[Transaction amount
(Numbers &amp; decimals only.)]]/Table1[[#This Row],[Exchange rate 
(Select or manually input rate.) 
]],IF(Table1[[#This Row],[Currency  for transaction
(Select "Local Currency" or "US Dollars".)]]="US Dollars",Table1[[#This Row],[Transaction amount
(Numbers &amp; decimals only.)]],""))</f>
        <v/>
      </c>
      <c r="J46" s="177" t="str">
        <f>IF(Table1[[#This Row],[Currency  for transaction
(Select "Local Currency" or "US Dollars".)]]="Local Currency",Table1[[#This Row],[Transaction amount
(Numbers &amp; decimals only.)]],IF(Table1[[#This Row],[Currency  for transaction
(Select "Local Currency" or "US Dollars".)]]="US Dollars",Table1[[#This Row],[Transaction amount
(Numbers &amp; decimals only.)]]*Table1[[#This Row],[Exchange rate 
(Select or manually input rate.) 
]],""))</f>
        <v/>
      </c>
      <c r="K46" s="12" t="str">
        <f t="shared" si="1"/>
        <v/>
      </c>
      <c r="L46" s="179" t="str">
        <f t="shared" si="2"/>
        <v/>
      </c>
      <c r="M46" s="11">
        <f t="shared" si="9"/>
        <v>0</v>
      </c>
      <c r="N46" s="15">
        <f t="shared" si="4"/>
        <v>0</v>
      </c>
      <c r="O46" s="15">
        <f t="shared" si="5"/>
        <v>0</v>
      </c>
      <c r="P46" s="15">
        <f t="shared" si="6"/>
        <v>0</v>
      </c>
      <c r="Q46" s="15">
        <f t="shared" si="7"/>
        <v>0</v>
      </c>
      <c r="R46" s="15">
        <f t="shared" si="8"/>
        <v>0</v>
      </c>
    </row>
    <row r="47" spans="2:18" x14ac:dyDescent="0.3">
      <c r="B47" s="20">
        <v>34</v>
      </c>
      <c r="C47" s="2"/>
      <c r="D47" s="3"/>
      <c r="E47" s="3"/>
      <c r="F47" s="183"/>
      <c r="G47" s="3"/>
      <c r="H47" s="3"/>
      <c r="I47" s="31" t="str">
        <f>IF(Table1[[#This Row],[Currency  for transaction
(Select "Local Currency" or "US Dollars".)]]="Local Currency",Table1[[#This Row],[Transaction amount
(Numbers &amp; decimals only.)]]/Table1[[#This Row],[Exchange rate 
(Select or manually input rate.) 
]],IF(Table1[[#This Row],[Currency  for transaction
(Select "Local Currency" or "US Dollars".)]]="US Dollars",Table1[[#This Row],[Transaction amount
(Numbers &amp; decimals only.)]],""))</f>
        <v/>
      </c>
      <c r="J47" s="177" t="str">
        <f>IF(Table1[[#This Row],[Currency  for transaction
(Select "Local Currency" or "US Dollars".)]]="Local Currency",Table1[[#This Row],[Transaction amount
(Numbers &amp; decimals only.)]],IF(Table1[[#This Row],[Currency  for transaction
(Select "Local Currency" or "US Dollars".)]]="US Dollars",Table1[[#This Row],[Transaction amount
(Numbers &amp; decimals only.)]]*Table1[[#This Row],[Exchange rate 
(Select or manually input rate.) 
]],""))</f>
        <v/>
      </c>
      <c r="K47" s="12" t="str">
        <f t="shared" si="1"/>
        <v/>
      </c>
      <c r="L47" s="179" t="str">
        <f t="shared" si="2"/>
        <v/>
      </c>
      <c r="M47" s="11">
        <f t="shared" si="9"/>
        <v>0</v>
      </c>
      <c r="N47" s="15">
        <f t="shared" si="4"/>
        <v>0</v>
      </c>
      <c r="O47" s="15">
        <f t="shared" si="5"/>
        <v>0</v>
      </c>
      <c r="P47" s="15">
        <f t="shared" si="6"/>
        <v>0</v>
      </c>
      <c r="Q47" s="15">
        <f t="shared" si="7"/>
        <v>0</v>
      </c>
      <c r="R47" s="15">
        <f t="shared" si="8"/>
        <v>0</v>
      </c>
    </row>
    <row r="48" spans="2:18" x14ac:dyDescent="0.3">
      <c r="B48" s="20">
        <v>35</v>
      </c>
      <c r="C48" s="2"/>
      <c r="D48" s="3"/>
      <c r="E48" s="3"/>
      <c r="F48" s="183"/>
      <c r="G48" s="3"/>
      <c r="H48" s="3"/>
      <c r="I48" s="31" t="str">
        <f>IF(Table1[[#This Row],[Currency  for transaction
(Select "Local Currency" or "US Dollars".)]]="Local Currency",Table1[[#This Row],[Transaction amount
(Numbers &amp; decimals only.)]]/Table1[[#This Row],[Exchange rate 
(Select or manually input rate.) 
]],IF(Table1[[#This Row],[Currency  for transaction
(Select "Local Currency" or "US Dollars".)]]="US Dollars",Table1[[#This Row],[Transaction amount
(Numbers &amp; decimals only.)]],""))</f>
        <v/>
      </c>
      <c r="J48" s="177" t="str">
        <f>IF(Table1[[#This Row],[Currency  for transaction
(Select "Local Currency" or "US Dollars".)]]="Local Currency",Table1[[#This Row],[Transaction amount
(Numbers &amp; decimals only.)]],IF(Table1[[#This Row],[Currency  for transaction
(Select "Local Currency" or "US Dollars".)]]="US Dollars",Table1[[#This Row],[Transaction amount
(Numbers &amp; decimals only.)]]*Table1[[#This Row],[Exchange rate 
(Select or manually input rate.) 
]],""))</f>
        <v/>
      </c>
      <c r="K48" s="12" t="str">
        <f t="shared" si="1"/>
        <v/>
      </c>
      <c r="L48" s="179" t="str">
        <f t="shared" si="2"/>
        <v/>
      </c>
      <c r="M48" s="11">
        <f t="shared" si="9"/>
        <v>0</v>
      </c>
      <c r="N48" s="15">
        <f t="shared" si="4"/>
        <v>0</v>
      </c>
      <c r="O48" s="15">
        <f t="shared" si="5"/>
        <v>0</v>
      </c>
      <c r="P48" s="15">
        <f t="shared" si="6"/>
        <v>0</v>
      </c>
      <c r="Q48" s="15">
        <f t="shared" si="7"/>
        <v>0</v>
      </c>
      <c r="R48" s="15">
        <f t="shared" si="8"/>
        <v>0</v>
      </c>
    </row>
    <row r="49" spans="2:18" x14ac:dyDescent="0.3">
      <c r="B49" s="20">
        <v>36</v>
      </c>
      <c r="C49" s="2"/>
      <c r="D49" s="3"/>
      <c r="E49" s="3"/>
      <c r="F49" s="183"/>
      <c r="G49" s="3"/>
      <c r="H49" s="3"/>
      <c r="I49" s="31" t="str">
        <f>IF(Table1[[#This Row],[Currency  for transaction
(Select "Local Currency" or "US Dollars".)]]="Local Currency",Table1[[#This Row],[Transaction amount
(Numbers &amp; decimals only.)]]/Table1[[#This Row],[Exchange rate 
(Select or manually input rate.) 
]],IF(Table1[[#This Row],[Currency  for transaction
(Select "Local Currency" or "US Dollars".)]]="US Dollars",Table1[[#This Row],[Transaction amount
(Numbers &amp; decimals only.)]],""))</f>
        <v/>
      </c>
      <c r="J49" s="177" t="str">
        <f>IF(Table1[[#This Row],[Currency  for transaction
(Select "Local Currency" or "US Dollars".)]]="Local Currency",Table1[[#This Row],[Transaction amount
(Numbers &amp; decimals only.)]],IF(Table1[[#This Row],[Currency  for transaction
(Select "Local Currency" or "US Dollars".)]]="US Dollars",Table1[[#This Row],[Transaction amount
(Numbers &amp; decimals only.)]]*Table1[[#This Row],[Exchange rate 
(Select or manually input rate.) 
]],""))</f>
        <v/>
      </c>
      <c r="K49" s="12" t="str">
        <f t="shared" si="1"/>
        <v/>
      </c>
      <c r="L49" s="179" t="str">
        <f t="shared" si="2"/>
        <v/>
      </c>
      <c r="M49" s="11">
        <f t="shared" si="9"/>
        <v>0</v>
      </c>
      <c r="N49" s="15">
        <f t="shared" si="4"/>
        <v>0</v>
      </c>
      <c r="O49" s="15">
        <f t="shared" si="5"/>
        <v>0</v>
      </c>
      <c r="P49" s="15">
        <f t="shared" si="6"/>
        <v>0</v>
      </c>
      <c r="Q49" s="15">
        <f t="shared" si="7"/>
        <v>0</v>
      </c>
      <c r="R49" s="15">
        <f t="shared" si="8"/>
        <v>0</v>
      </c>
    </row>
    <row r="50" spans="2:18" x14ac:dyDescent="0.3">
      <c r="B50" s="20">
        <v>37</v>
      </c>
      <c r="C50" s="2"/>
      <c r="D50" s="3"/>
      <c r="E50" s="3"/>
      <c r="F50" s="183"/>
      <c r="G50" s="3"/>
      <c r="H50" s="3"/>
      <c r="I50" s="31" t="str">
        <f>IF(Table1[[#This Row],[Currency  for transaction
(Select "Local Currency" or "US Dollars".)]]="Local Currency",Table1[[#This Row],[Transaction amount
(Numbers &amp; decimals only.)]]/Table1[[#This Row],[Exchange rate 
(Select or manually input rate.) 
]],IF(Table1[[#This Row],[Currency  for transaction
(Select "Local Currency" or "US Dollars".)]]="US Dollars",Table1[[#This Row],[Transaction amount
(Numbers &amp; decimals only.)]],""))</f>
        <v/>
      </c>
      <c r="J50" s="177" t="str">
        <f>IF(Table1[[#This Row],[Currency  for transaction
(Select "Local Currency" or "US Dollars".)]]="Local Currency",Table1[[#This Row],[Transaction amount
(Numbers &amp; decimals only.)]],IF(Table1[[#This Row],[Currency  for transaction
(Select "Local Currency" or "US Dollars".)]]="US Dollars",Table1[[#This Row],[Transaction amount
(Numbers &amp; decimals only.)]]*Table1[[#This Row],[Exchange rate 
(Select or manually input rate.) 
]],""))</f>
        <v/>
      </c>
      <c r="K50" s="12" t="str">
        <f t="shared" si="1"/>
        <v/>
      </c>
      <c r="L50" s="179" t="str">
        <f t="shared" si="2"/>
        <v/>
      </c>
      <c r="M50" s="11">
        <f t="shared" si="9"/>
        <v>0</v>
      </c>
      <c r="N50" s="15">
        <f t="shared" si="4"/>
        <v>0</v>
      </c>
      <c r="O50" s="15">
        <f t="shared" si="5"/>
        <v>0</v>
      </c>
      <c r="P50" s="15">
        <f t="shared" si="6"/>
        <v>0</v>
      </c>
      <c r="Q50" s="15">
        <f t="shared" si="7"/>
        <v>0</v>
      </c>
      <c r="R50" s="15">
        <f t="shared" si="8"/>
        <v>0</v>
      </c>
    </row>
    <row r="51" spans="2:18" x14ac:dyDescent="0.3">
      <c r="B51" s="20">
        <v>38</v>
      </c>
      <c r="C51" s="2"/>
      <c r="D51" s="3"/>
      <c r="E51" s="3"/>
      <c r="F51" s="183"/>
      <c r="G51" s="3"/>
      <c r="H51" s="3"/>
      <c r="I51" s="31" t="str">
        <f>IF(Table1[[#This Row],[Currency  for transaction
(Select "Local Currency" or "US Dollars".)]]="Local Currency",Table1[[#This Row],[Transaction amount
(Numbers &amp; decimals only.)]]/Table1[[#This Row],[Exchange rate 
(Select or manually input rate.) 
]],IF(Table1[[#This Row],[Currency  for transaction
(Select "Local Currency" or "US Dollars".)]]="US Dollars",Table1[[#This Row],[Transaction amount
(Numbers &amp; decimals only.)]],""))</f>
        <v/>
      </c>
      <c r="J51" s="177" t="str">
        <f>IF(Table1[[#This Row],[Currency  for transaction
(Select "Local Currency" or "US Dollars".)]]="Local Currency",Table1[[#This Row],[Transaction amount
(Numbers &amp; decimals only.)]],IF(Table1[[#This Row],[Currency  for transaction
(Select "Local Currency" or "US Dollars".)]]="US Dollars",Table1[[#This Row],[Transaction amount
(Numbers &amp; decimals only.)]]*Table1[[#This Row],[Exchange rate 
(Select or manually input rate.) 
]],""))</f>
        <v/>
      </c>
      <c r="K51" s="12" t="str">
        <f t="shared" si="1"/>
        <v/>
      </c>
      <c r="L51" s="179" t="str">
        <f t="shared" si="2"/>
        <v/>
      </c>
      <c r="M51" s="11">
        <f t="shared" si="9"/>
        <v>0</v>
      </c>
      <c r="N51" s="15">
        <f t="shared" si="4"/>
        <v>0</v>
      </c>
      <c r="O51" s="15">
        <f t="shared" si="5"/>
        <v>0</v>
      </c>
      <c r="P51" s="15">
        <f t="shared" si="6"/>
        <v>0</v>
      </c>
      <c r="Q51" s="15">
        <f t="shared" si="7"/>
        <v>0</v>
      </c>
      <c r="R51" s="15">
        <f t="shared" si="8"/>
        <v>0</v>
      </c>
    </row>
    <row r="52" spans="2:18" x14ac:dyDescent="0.3">
      <c r="B52" s="20">
        <v>39</v>
      </c>
      <c r="C52" s="2"/>
      <c r="D52" s="3"/>
      <c r="E52" s="3"/>
      <c r="F52" s="183"/>
      <c r="G52" s="3"/>
      <c r="H52" s="3"/>
      <c r="I52" s="31" t="str">
        <f>IF(Table1[[#This Row],[Currency  for transaction
(Select "Local Currency" or "US Dollars".)]]="Local Currency",Table1[[#This Row],[Transaction amount
(Numbers &amp; decimals only.)]]/Table1[[#This Row],[Exchange rate 
(Select or manually input rate.) 
]],IF(Table1[[#This Row],[Currency  for transaction
(Select "Local Currency" or "US Dollars".)]]="US Dollars",Table1[[#This Row],[Transaction amount
(Numbers &amp; decimals only.)]],""))</f>
        <v/>
      </c>
      <c r="J52" s="177" t="str">
        <f>IF(Table1[[#This Row],[Currency  for transaction
(Select "Local Currency" or "US Dollars".)]]="Local Currency",Table1[[#This Row],[Transaction amount
(Numbers &amp; decimals only.)]],IF(Table1[[#This Row],[Currency  for transaction
(Select "Local Currency" or "US Dollars".)]]="US Dollars",Table1[[#This Row],[Transaction amount
(Numbers &amp; decimals only.)]]*Table1[[#This Row],[Exchange rate 
(Select or manually input rate.) 
]],""))</f>
        <v/>
      </c>
      <c r="K52" s="12" t="str">
        <f t="shared" si="1"/>
        <v/>
      </c>
      <c r="L52" s="179" t="str">
        <f t="shared" si="2"/>
        <v/>
      </c>
      <c r="M52" s="11">
        <f t="shared" si="9"/>
        <v>0</v>
      </c>
      <c r="N52" s="15">
        <f t="shared" si="4"/>
        <v>0</v>
      </c>
      <c r="O52" s="15">
        <f t="shared" si="5"/>
        <v>0</v>
      </c>
      <c r="P52" s="15">
        <f t="shared" si="6"/>
        <v>0</v>
      </c>
      <c r="Q52" s="15">
        <f t="shared" si="7"/>
        <v>0</v>
      </c>
      <c r="R52" s="15">
        <f t="shared" si="8"/>
        <v>0</v>
      </c>
    </row>
    <row r="53" spans="2:18" x14ac:dyDescent="0.3">
      <c r="B53" s="20">
        <v>40</v>
      </c>
      <c r="C53" s="2"/>
      <c r="D53" s="3"/>
      <c r="E53" s="3"/>
      <c r="F53" s="183"/>
      <c r="G53" s="3"/>
      <c r="H53" s="3"/>
      <c r="I53" s="31" t="str">
        <f>IF(Table1[[#This Row],[Currency  for transaction
(Select "Local Currency" or "US Dollars".)]]="Local Currency",Table1[[#This Row],[Transaction amount
(Numbers &amp; decimals only.)]]/Table1[[#This Row],[Exchange rate 
(Select or manually input rate.) 
]],IF(Table1[[#This Row],[Currency  for transaction
(Select "Local Currency" or "US Dollars".)]]="US Dollars",Table1[[#This Row],[Transaction amount
(Numbers &amp; decimals only.)]],""))</f>
        <v/>
      </c>
      <c r="J53" s="177" t="str">
        <f>IF(Table1[[#This Row],[Currency  for transaction
(Select "Local Currency" or "US Dollars".)]]="Local Currency",Table1[[#This Row],[Transaction amount
(Numbers &amp; decimals only.)]],IF(Table1[[#This Row],[Currency  for transaction
(Select "Local Currency" or "US Dollars".)]]="US Dollars",Table1[[#This Row],[Transaction amount
(Numbers &amp; decimals only.)]]*Table1[[#This Row],[Exchange rate 
(Select or manually input rate.) 
]],""))</f>
        <v/>
      </c>
      <c r="K53" s="12" t="str">
        <f t="shared" si="1"/>
        <v/>
      </c>
      <c r="L53" s="179" t="str">
        <f t="shared" si="2"/>
        <v/>
      </c>
      <c r="M53" s="11">
        <f t="shared" si="9"/>
        <v>0</v>
      </c>
      <c r="N53" s="15">
        <f t="shared" si="4"/>
        <v>0</v>
      </c>
      <c r="O53" s="15">
        <f t="shared" si="5"/>
        <v>0</v>
      </c>
      <c r="P53" s="15">
        <f t="shared" si="6"/>
        <v>0</v>
      </c>
      <c r="Q53" s="15">
        <f t="shared" si="7"/>
        <v>0</v>
      </c>
      <c r="R53" s="15">
        <f t="shared" si="8"/>
        <v>0</v>
      </c>
    </row>
    <row r="54" spans="2:18" x14ac:dyDescent="0.3">
      <c r="B54" s="20">
        <v>41</v>
      </c>
      <c r="C54" s="2"/>
      <c r="D54" s="3"/>
      <c r="E54" s="3"/>
      <c r="F54" s="183"/>
      <c r="G54" s="3"/>
      <c r="H54" s="3"/>
      <c r="I54" s="31" t="str">
        <f>IF(Table1[[#This Row],[Currency  for transaction
(Select "Local Currency" or "US Dollars".)]]="Local Currency",Table1[[#This Row],[Transaction amount
(Numbers &amp; decimals only.)]]/Table1[[#This Row],[Exchange rate 
(Select or manually input rate.) 
]],IF(Table1[[#This Row],[Currency  for transaction
(Select "Local Currency" or "US Dollars".)]]="US Dollars",Table1[[#This Row],[Transaction amount
(Numbers &amp; decimals only.)]],""))</f>
        <v/>
      </c>
      <c r="J54" s="177" t="str">
        <f>IF(Table1[[#This Row],[Currency  for transaction
(Select "Local Currency" or "US Dollars".)]]="Local Currency",Table1[[#This Row],[Transaction amount
(Numbers &amp; decimals only.)]],IF(Table1[[#This Row],[Currency  for transaction
(Select "Local Currency" or "US Dollars".)]]="US Dollars",Table1[[#This Row],[Transaction amount
(Numbers &amp; decimals only.)]]*Table1[[#This Row],[Exchange rate 
(Select or manually input rate.) 
]],""))</f>
        <v/>
      </c>
      <c r="K54" s="12" t="str">
        <f t="shared" si="1"/>
        <v/>
      </c>
      <c r="L54" s="179" t="str">
        <f t="shared" si="2"/>
        <v/>
      </c>
      <c r="M54" s="11">
        <f t="shared" si="9"/>
        <v>0</v>
      </c>
      <c r="N54" s="15">
        <f t="shared" si="4"/>
        <v>0</v>
      </c>
      <c r="O54" s="15">
        <f t="shared" si="5"/>
        <v>0</v>
      </c>
      <c r="P54" s="15">
        <f t="shared" si="6"/>
        <v>0</v>
      </c>
      <c r="Q54" s="15">
        <f t="shared" si="7"/>
        <v>0</v>
      </c>
      <c r="R54" s="15">
        <f t="shared" si="8"/>
        <v>0</v>
      </c>
    </row>
    <row r="55" spans="2:18" x14ac:dyDescent="0.3">
      <c r="B55" s="20">
        <v>42</v>
      </c>
      <c r="C55" s="2"/>
      <c r="D55" s="3"/>
      <c r="E55" s="3"/>
      <c r="F55" s="183"/>
      <c r="G55" s="3"/>
      <c r="H55" s="3"/>
      <c r="I55" s="31" t="str">
        <f>IF(Table1[[#This Row],[Currency  for transaction
(Select "Local Currency" or "US Dollars".)]]="Local Currency",Table1[[#This Row],[Transaction amount
(Numbers &amp; decimals only.)]]/Table1[[#This Row],[Exchange rate 
(Select or manually input rate.) 
]],IF(Table1[[#This Row],[Currency  for transaction
(Select "Local Currency" or "US Dollars".)]]="US Dollars",Table1[[#This Row],[Transaction amount
(Numbers &amp; decimals only.)]],""))</f>
        <v/>
      </c>
      <c r="J55" s="177" t="str">
        <f>IF(Table1[[#This Row],[Currency  for transaction
(Select "Local Currency" or "US Dollars".)]]="Local Currency",Table1[[#This Row],[Transaction amount
(Numbers &amp; decimals only.)]],IF(Table1[[#This Row],[Currency  for transaction
(Select "Local Currency" or "US Dollars".)]]="US Dollars",Table1[[#This Row],[Transaction amount
(Numbers &amp; decimals only.)]]*Table1[[#This Row],[Exchange rate 
(Select or manually input rate.) 
]],""))</f>
        <v/>
      </c>
      <c r="K55" s="12" t="str">
        <f t="shared" si="1"/>
        <v/>
      </c>
      <c r="L55" s="179" t="str">
        <f t="shared" si="2"/>
        <v/>
      </c>
      <c r="M55" s="11">
        <f t="shared" si="9"/>
        <v>0</v>
      </c>
      <c r="N55" s="15">
        <f t="shared" si="4"/>
        <v>0</v>
      </c>
      <c r="O55" s="15">
        <f t="shared" si="5"/>
        <v>0</v>
      </c>
      <c r="P55" s="15">
        <f t="shared" si="6"/>
        <v>0</v>
      </c>
      <c r="Q55" s="15">
        <f t="shared" si="7"/>
        <v>0</v>
      </c>
      <c r="R55" s="15">
        <f t="shared" si="8"/>
        <v>0</v>
      </c>
    </row>
    <row r="56" spans="2:18" x14ac:dyDescent="0.3">
      <c r="B56" s="20">
        <v>43</v>
      </c>
      <c r="C56" s="2"/>
      <c r="D56" s="3"/>
      <c r="E56" s="3"/>
      <c r="F56" s="183"/>
      <c r="G56" s="3"/>
      <c r="H56" s="3"/>
      <c r="I56" s="31" t="str">
        <f>IF(Table1[[#This Row],[Currency  for transaction
(Select "Local Currency" or "US Dollars".)]]="Local Currency",Table1[[#This Row],[Transaction amount
(Numbers &amp; decimals only.)]]/Table1[[#This Row],[Exchange rate 
(Select or manually input rate.) 
]],IF(Table1[[#This Row],[Currency  for transaction
(Select "Local Currency" or "US Dollars".)]]="US Dollars",Table1[[#This Row],[Transaction amount
(Numbers &amp; decimals only.)]],""))</f>
        <v/>
      </c>
      <c r="J56" s="177" t="str">
        <f>IF(Table1[[#This Row],[Currency  for transaction
(Select "Local Currency" or "US Dollars".)]]="Local Currency",Table1[[#This Row],[Transaction amount
(Numbers &amp; decimals only.)]],IF(Table1[[#This Row],[Currency  for transaction
(Select "Local Currency" or "US Dollars".)]]="US Dollars",Table1[[#This Row],[Transaction amount
(Numbers &amp; decimals only.)]]*Table1[[#This Row],[Exchange rate 
(Select or manually input rate.) 
]],""))</f>
        <v/>
      </c>
      <c r="K56" s="12" t="str">
        <f t="shared" si="1"/>
        <v/>
      </c>
      <c r="L56" s="179" t="str">
        <f t="shared" si="2"/>
        <v/>
      </c>
      <c r="M56" s="11">
        <f t="shared" si="9"/>
        <v>0</v>
      </c>
      <c r="N56" s="15">
        <f t="shared" si="4"/>
        <v>0</v>
      </c>
      <c r="O56" s="15">
        <f t="shared" si="5"/>
        <v>0</v>
      </c>
      <c r="P56" s="15">
        <f t="shared" si="6"/>
        <v>0</v>
      </c>
      <c r="Q56" s="15">
        <f t="shared" si="7"/>
        <v>0</v>
      </c>
      <c r="R56" s="15">
        <f t="shared" si="8"/>
        <v>0</v>
      </c>
    </row>
    <row r="57" spans="2:18" x14ac:dyDescent="0.3">
      <c r="B57" s="20">
        <v>44</v>
      </c>
      <c r="C57" s="2"/>
      <c r="D57" s="3"/>
      <c r="E57" s="3"/>
      <c r="F57" s="183"/>
      <c r="G57" s="3"/>
      <c r="H57" s="3"/>
      <c r="I57" s="31" t="str">
        <f>IF(Table1[[#This Row],[Currency  for transaction
(Select "Local Currency" or "US Dollars".)]]="Local Currency",Table1[[#This Row],[Transaction amount
(Numbers &amp; decimals only.)]]/Table1[[#This Row],[Exchange rate 
(Select or manually input rate.) 
]],IF(Table1[[#This Row],[Currency  for transaction
(Select "Local Currency" or "US Dollars".)]]="US Dollars",Table1[[#This Row],[Transaction amount
(Numbers &amp; decimals only.)]],""))</f>
        <v/>
      </c>
      <c r="J57" s="177" t="str">
        <f>IF(Table1[[#This Row],[Currency  for transaction
(Select "Local Currency" or "US Dollars".)]]="Local Currency",Table1[[#This Row],[Transaction amount
(Numbers &amp; decimals only.)]],IF(Table1[[#This Row],[Currency  for transaction
(Select "Local Currency" or "US Dollars".)]]="US Dollars",Table1[[#This Row],[Transaction amount
(Numbers &amp; decimals only.)]]*Table1[[#This Row],[Exchange rate 
(Select or manually input rate.) 
]],""))</f>
        <v/>
      </c>
      <c r="K57" s="12" t="str">
        <f t="shared" si="1"/>
        <v/>
      </c>
      <c r="L57" s="179" t="str">
        <f t="shared" si="2"/>
        <v/>
      </c>
      <c r="M57" s="11">
        <f t="shared" si="9"/>
        <v>0</v>
      </c>
      <c r="N57" s="15">
        <f t="shared" si="4"/>
        <v>0</v>
      </c>
      <c r="O57" s="15">
        <f t="shared" si="5"/>
        <v>0</v>
      </c>
      <c r="P57" s="15">
        <f t="shared" si="6"/>
        <v>0</v>
      </c>
      <c r="Q57" s="15">
        <f t="shared" si="7"/>
        <v>0</v>
      </c>
      <c r="R57" s="15">
        <f t="shared" si="8"/>
        <v>0</v>
      </c>
    </row>
    <row r="58" spans="2:18" x14ac:dyDescent="0.3">
      <c r="B58" s="20">
        <v>45</v>
      </c>
      <c r="C58" s="2"/>
      <c r="D58" s="3"/>
      <c r="E58" s="3"/>
      <c r="F58" s="183"/>
      <c r="G58" s="3"/>
      <c r="H58" s="3"/>
      <c r="I58" s="31" t="str">
        <f>IF(Table1[[#This Row],[Currency  for transaction
(Select "Local Currency" or "US Dollars".)]]="Local Currency",Table1[[#This Row],[Transaction amount
(Numbers &amp; decimals only.)]]/Table1[[#This Row],[Exchange rate 
(Select or manually input rate.) 
]],IF(Table1[[#This Row],[Currency  for transaction
(Select "Local Currency" or "US Dollars".)]]="US Dollars",Table1[[#This Row],[Transaction amount
(Numbers &amp; decimals only.)]],""))</f>
        <v/>
      </c>
      <c r="J58" s="177" t="str">
        <f>IF(Table1[[#This Row],[Currency  for transaction
(Select "Local Currency" or "US Dollars".)]]="Local Currency",Table1[[#This Row],[Transaction amount
(Numbers &amp; decimals only.)]],IF(Table1[[#This Row],[Currency  for transaction
(Select "Local Currency" or "US Dollars".)]]="US Dollars",Table1[[#This Row],[Transaction amount
(Numbers &amp; decimals only.)]]*Table1[[#This Row],[Exchange rate 
(Select or manually input rate.) 
]],""))</f>
        <v/>
      </c>
      <c r="K58" s="12" t="str">
        <f t="shared" si="1"/>
        <v/>
      </c>
      <c r="L58" s="179" t="str">
        <f t="shared" si="2"/>
        <v/>
      </c>
      <c r="M58" s="11">
        <f t="shared" si="9"/>
        <v>0</v>
      </c>
      <c r="N58" s="15">
        <f t="shared" si="4"/>
        <v>0</v>
      </c>
      <c r="O58" s="15">
        <f t="shared" si="5"/>
        <v>0</v>
      </c>
      <c r="P58" s="15">
        <f t="shared" si="6"/>
        <v>0</v>
      </c>
      <c r="Q58" s="15">
        <f t="shared" si="7"/>
        <v>0</v>
      </c>
      <c r="R58" s="15">
        <f t="shared" si="8"/>
        <v>0</v>
      </c>
    </row>
    <row r="59" spans="2:18" x14ac:dyDescent="0.3">
      <c r="B59" s="20">
        <v>46</v>
      </c>
      <c r="C59" s="2"/>
      <c r="D59" s="3" t="s">
        <v>27</v>
      </c>
      <c r="E59" s="3"/>
      <c r="F59" s="183"/>
      <c r="G59" s="3"/>
      <c r="H59" s="3"/>
      <c r="I59" s="31" t="str">
        <f>IF(Table1[[#This Row],[Currency  for transaction
(Select "Local Currency" or "US Dollars".)]]="Local Currency",Table1[[#This Row],[Transaction amount
(Numbers &amp; decimals only.)]]/Table1[[#This Row],[Exchange rate 
(Select or manually input rate.) 
]],IF(Table1[[#This Row],[Currency  for transaction
(Select "Local Currency" or "US Dollars".)]]="US Dollars",Table1[[#This Row],[Transaction amount
(Numbers &amp; decimals only.)]],""))</f>
        <v/>
      </c>
      <c r="J59" s="177" t="str">
        <f>IF(Table1[[#This Row],[Currency  for transaction
(Select "Local Currency" or "US Dollars".)]]="Local Currency",Table1[[#This Row],[Transaction amount
(Numbers &amp; decimals only.)]],IF(Table1[[#This Row],[Currency  for transaction
(Select "Local Currency" or "US Dollars".)]]="US Dollars",Table1[[#This Row],[Transaction amount
(Numbers &amp; decimals only.)]]*Table1[[#This Row],[Exchange rate 
(Select or manually input rate.) 
]],""))</f>
        <v/>
      </c>
      <c r="K59" s="12" t="str">
        <f t="shared" si="1"/>
        <v/>
      </c>
      <c r="L59" s="179" t="str">
        <f t="shared" si="2"/>
        <v/>
      </c>
      <c r="M59" s="11">
        <f t="shared" si="9"/>
        <v>0</v>
      </c>
      <c r="N59" s="15">
        <f t="shared" si="4"/>
        <v>0</v>
      </c>
      <c r="O59" s="15">
        <f t="shared" si="5"/>
        <v>0</v>
      </c>
      <c r="P59" s="15">
        <f t="shared" si="6"/>
        <v>0</v>
      </c>
      <c r="Q59" s="15">
        <f t="shared" si="7"/>
        <v>0</v>
      </c>
      <c r="R59" s="15">
        <f t="shared" si="8"/>
        <v>0</v>
      </c>
    </row>
    <row r="60" spans="2:18" x14ac:dyDescent="0.3">
      <c r="B60" s="20">
        <v>47</v>
      </c>
      <c r="C60" s="2"/>
      <c r="D60" s="3"/>
      <c r="E60" s="3"/>
      <c r="F60" s="183"/>
      <c r="G60" s="3"/>
      <c r="H60" s="3"/>
      <c r="I60" s="31" t="str">
        <f>IF(Table1[[#This Row],[Currency  for transaction
(Select "Local Currency" or "US Dollars".)]]="Local Currency",Table1[[#This Row],[Transaction amount
(Numbers &amp; decimals only.)]]/Table1[[#This Row],[Exchange rate 
(Select or manually input rate.) 
]],IF(Table1[[#This Row],[Currency  for transaction
(Select "Local Currency" or "US Dollars".)]]="US Dollars",Table1[[#This Row],[Transaction amount
(Numbers &amp; decimals only.)]],""))</f>
        <v/>
      </c>
      <c r="J60" s="177" t="str">
        <f>IF(Table1[[#This Row],[Currency  for transaction
(Select "Local Currency" or "US Dollars".)]]="Local Currency",Table1[[#This Row],[Transaction amount
(Numbers &amp; decimals only.)]],IF(Table1[[#This Row],[Currency  for transaction
(Select "Local Currency" or "US Dollars".)]]="US Dollars",Table1[[#This Row],[Transaction amount
(Numbers &amp; decimals only.)]]*Table1[[#This Row],[Exchange rate 
(Select or manually input rate.) 
]],""))</f>
        <v/>
      </c>
      <c r="K60" s="12" t="str">
        <f t="shared" si="1"/>
        <v/>
      </c>
      <c r="L60" s="179" t="str">
        <f t="shared" si="2"/>
        <v/>
      </c>
      <c r="M60" s="11">
        <f t="shared" si="9"/>
        <v>0</v>
      </c>
      <c r="N60" s="15">
        <f t="shared" si="4"/>
        <v>0</v>
      </c>
      <c r="O60" s="15">
        <f t="shared" si="5"/>
        <v>0</v>
      </c>
      <c r="P60" s="15">
        <f t="shared" si="6"/>
        <v>0</v>
      </c>
      <c r="Q60" s="15">
        <f t="shared" si="7"/>
        <v>0</v>
      </c>
      <c r="R60" s="15">
        <f t="shared" si="8"/>
        <v>0</v>
      </c>
    </row>
    <row r="61" spans="2:18" x14ac:dyDescent="0.3">
      <c r="B61" s="20">
        <v>48</v>
      </c>
      <c r="C61" s="2"/>
      <c r="D61" s="3"/>
      <c r="E61" s="3"/>
      <c r="F61" s="183"/>
      <c r="G61" s="3"/>
      <c r="H61" s="3"/>
      <c r="I61" s="31" t="str">
        <f>IF(Table1[[#This Row],[Currency  for transaction
(Select "Local Currency" or "US Dollars".)]]="Local Currency",Table1[[#This Row],[Transaction amount
(Numbers &amp; decimals only.)]]/Table1[[#This Row],[Exchange rate 
(Select or manually input rate.) 
]],IF(Table1[[#This Row],[Currency  for transaction
(Select "Local Currency" or "US Dollars".)]]="US Dollars",Table1[[#This Row],[Transaction amount
(Numbers &amp; decimals only.)]],""))</f>
        <v/>
      </c>
      <c r="J61" s="177" t="str">
        <f>IF(Table1[[#This Row],[Currency  for transaction
(Select "Local Currency" or "US Dollars".)]]="Local Currency",Table1[[#This Row],[Transaction amount
(Numbers &amp; decimals only.)]],IF(Table1[[#This Row],[Currency  for transaction
(Select "Local Currency" or "US Dollars".)]]="US Dollars",Table1[[#This Row],[Transaction amount
(Numbers &amp; decimals only.)]]*Table1[[#This Row],[Exchange rate 
(Select or manually input rate.) 
]],""))</f>
        <v/>
      </c>
      <c r="K61" s="12" t="str">
        <f t="shared" si="1"/>
        <v/>
      </c>
      <c r="L61" s="179" t="str">
        <f t="shared" si="2"/>
        <v/>
      </c>
      <c r="M61" s="11">
        <f t="shared" si="9"/>
        <v>0</v>
      </c>
      <c r="N61" s="15">
        <f t="shared" si="4"/>
        <v>0</v>
      </c>
      <c r="O61" s="15">
        <f t="shared" si="5"/>
        <v>0</v>
      </c>
      <c r="P61" s="15">
        <f t="shared" si="6"/>
        <v>0</v>
      </c>
      <c r="Q61" s="15">
        <f t="shared" si="7"/>
        <v>0</v>
      </c>
      <c r="R61" s="15">
        <f t="shared" si="8"/>
        <v>0</v>
      </c>
    </row>
    <row r="62" spans="2:18" x14ac:dyDescent="0.3">
      <c r="B62" s="20">
        <v>49</v>
      </c>
      <c r="C62" s="2"/>
      <c r="D62" s="3"/>
      <c r="E62" s="3"/>
      <c r="F62" s="183"/>
      <c r="G62" s="3"/>
      <c r="H62" s="3"/>
      <c r="I62" s="31" t="str">
        <f>IF(Table1[[#This Row],[Currency  for transaction
(Select "Local Currency" or "US Dollars".)]]="Local Currency",Table1[[#This Row],[Transaction amount
(Numbers &amp; decimals only.)]]/Table1[[#This Row],[Exchange rate 
(Select or manually input rate.) 
]],IF(Table1[[#This Row],[Currency  for transaction
(Select "Local Currency" or "US Dollars".)]]="US Dollars",Table1[[#This Row],[Transaction amount
(Numbers &amp; decimals only.)]],""))</f>
        <v/>
      </c>
      <c r="J62" s="177" t="str">
        <f>IF(Table1[[#This Row],[Currency  for transaction
(Select "Local Currency" or "US Dollars".)]]="Local Currency",Table1[[#This Row],[Transaction amount
(Numbers &amp; decimals only.)]],IF(Table1[[#This Row],[Currency  for transaction
(Select "Local Currency" or "US Dollars".)]]="US Dollars",Table1[[#This Row],[Transaction amount
(Numbers &amp; decimals only.)]]*Table1[[#This Row],[Exchange rate 
(Select or manually input rate.) 
]],""))</f>
        <v/>
      </c>
      <c r="K62" s="12" t="str">
        <f t="shared" si="1"/>
        <v/>
      </c>
      <c r="L62" s="179" t="str">
        <f t="shared" si="2"/>
        <v/>
      </c>
      <c r="M62" s="11">
        <f t="shared" si="9"/>
        <v>0</v>
      </c>
      <c r="N62" s="15">
        <f t="shared" si="4"/>
        <v>0</v>
      </c>
      <c r="O62" s="15">
        <f t="shared" si="5"/>
        <v>0</v>
      </c>
      <c r="P62" s="15">
        <f t="shared" si="6"/>
        <v>0</v>
      </c>
      <c r="Q62" s="15">
        <f t="shared" si="7"/>
        <v>0</v>
      </c>
      <c r="R62" s="15">
        <f t="shared" si="8"/>
        <v>0</v>
      </c>
    </row>
    <row r="63" spans="2:18" x14ac:dyDescent="0.3">
      <c r="B63" s="20">
        <v>50</v>
      </c>
      <c r="C63" s="2"/>
      <c r="D63" s="3"/>
      <c r="E63" s="3"/>
      <c r="F63" s="183"/>
      <c r="G63" s="3"/>
      <c r="H63" s="3"/>
      <c r="I63" s="31" t="str">
        <f>IF(Table1[[#This Row],[Currency  for transaction
(Select "Local Currency" or "US Dollars".)]]="Local Currency",Table1[[#This Row],[Transaction amount
(Numbers &amp; decimals only.)]]/Table1[[#This Row],[Exchange rate 
(Select or manually input rate.) 
]],IF(Table1[[#This Row],[Currency  for transaction
(Select "Local Currency" or "US Dollars".)]]="US Dollars",Table1[[#This Row],[Transaction amount
(Numbers &amp; decimals only.)]],""))</f>
        <v/>
      </c>
      <c r="J63" s="177" t="str">
        <f>IF(Table1[[#This Row],[Currency  for transaction
(Select "Local Currency" or "US Dollars".)]]="Local Currency",Table1[[#This Row],[Transaction amount
(Numbers &amp; decimals only.)]],IF(Table1[[#This Row],[Currency  for transaction
(Select "Local Currency" or "US Dollars".)]]="US Dollars",Table1[[#This Row],[Transaction amount
(Numbers &amp; decimals only.)]]*Table1[[#This Row],[Exchange rate 
(Select or manually input rate.) 
]],""))</f>
        <v/>
      </c>
      <c r="K63" s="12" t="str">
        <f t="shared" si="1"/>
        <v/>
      </c>
      <c r="L63" s="179" t="str">
        <f t="shared" si="2"/>
        <v/>
      </c>
      <c r="M63" s="11">
        <f t="shared" si="9"/>
        <v>0</v>
      </c>
      <c r="N63" s="15">
        <f t="shared" si="4"/>
        <v>0</v>
      </c>
      <c r="O63" s="15">
        <f t="shared" si="5"/>
        <v>0</v>
      </c>
      <c r="P63" s="15">
        <f t="shared" si="6"/>
        <v>0</v>
      </c>
      <c r="Q63" s="15">
        <f t="shared" si="7"/>
        <v>0</v>
      </c>
      <c r="R63" s="15">
        <f t="shared" si="8"/>
        <v>0</v>
      </c>
    </row>
    <row r="64" spans="2:18" x14ac:dyDescent="0.3">
      <c r="B64" s="20">
        <v>51</v>
      </c>
      <c r="C64" s="2"/>
      <c r="D64" s="3"/>
      <c r="E64" s="3"/>
      <c r="F64" s="183"/>
      <c r="G64" s="3"/>
      <c r="H64" s="3"/>
      <c r="I64" s="31" t="str">
        <f>IF(Table1[[#This Row],[Currency  for transaction
(Select "Local Currency" or "US Dollars".)]]="Local Currency",Table1[[#This Row],[Transaction amount
(Numbers &amp; decimals only.)]]/Table1[[#This Row],[Exchange rate 
(Select or manually input rate.) 
]],IF(Table1[[#This Row],[Currency  for transaction
(Select "Local Currency" or "US Dollars".)]]="US Dollars",Table1[[#This Row],[Transaction amount
(Numbers &amp; decimals only.)]],""))</f>
        <v/>
      </c>
      <c r="J64" s="177" t="str">
        <f>IF(Table1[[#This Row],[Currency  for transaction
(Select "Local Currency" or "US Dollars".)]]="Local Currency",Table1[[#This Row],[Transaction amount
(Numbers &amp; decimals only.)]],IF(Table1[[#This Row],[Currency  for transaction
(Select "Local Currency" or "US Dollars".)]]="US Dollars",Table1[[#This Row],[Transaction amount
(Numbers &amp; decimals only.)]]*Table1[[#This Row],[Exchange rate 
(Select or manually input rate.) 
]],""))</f>
        <v/>
      </c>
      <c r="K64" s="12" t="str">
        <f t="shared" si="1"/>
        <v/>
      </c>
      <c r="L64" s="179" t="str">
        <f t="shared" si="2"/>
        <v/>
      </c>
      <c r="M64" s="11">
        <f t="shared" si="9"/>
        <v>0</v>
      </c>
      <c r="N64" s="15">
        <f t="shared" si="4"/>
        <v>0</v>
      </c>
      <c r="O64" s="15">
        <f t="shared" si="5"/>
        <v>0</v>
      </c>
      <c r="P64" s="15">
        <f t="shared" si="6"/>
        <v>0</v>
      </c>
      <c r="Q64" s="15">
        <f t="shared" si="7"/>
        <v>0</v>
      </c>
      <c r="R64" s="15">
        <f t="shared" si="8"/>
        <v>0</v>
      </c>
    </row>
    <row r="65" spans="2:18" x14ac:dyDescent="0.3">
      <c r="B65" s="20">
        <v>52</v>
      </c>
      <c r="C65" s="2"/>
      <c r="D65" s="3"/>
      <c r="E65" s="3"/>
      <c r="F65" s="183"/>
      <c r="G65" s="3"/>
      <c r="H65" s="3"/>
      <c r="I65" s="31" t="str">
        <f>IF(Table1[[#This Row],[Currency  for transaction
(Select "Local Currency" or "US Dollars".)]]="Local Currency",Table1[[#This Row],[Transaction amount
(Numbers &amp; decimals only.)]]/Table1[[#This Row],[Exchange rate 
(Select or manually input rate.) 
]],IF(Table1[[#This Row],[Currency  for transaction
(Select "Local Currency" or "US Dollars".)]]="US Dollars",Table1[[#This Row],[Transaction amount
(Numbers &amp; decimals only.)]],""))</f>
        <v/>
      </c>
      <c r="J65" s="177" t="str">
        <f>IF(Table1[[#This Row],[Currency  for transaction
(Select "Local Currency" or "US Dollars".)]]="Local Currency",Table1[[#This Row],[Transaction amount
(Numbers &amp; decimals only.)]],IF(Table1[[#This Row],[Currency  for transaction
(Select "Local Currency" or "US Dollars".)]]="US Dollars",Table1[[#This Row],[Transaction amount
(Numbers &amp; decimals only.)]]*Table1[[#This Row],[Exchange rate 
(Select or manually input rate.) 
]],""))</f>
        <v/>
      </c>
      <c r="K65" s="12" t="str">
        <f t="shared" si="1"/>
        <v/>
      </c>
      <c r="L65" s="179" t="str">
        <f t="shared" si="2"/>
        <v/>
      </c>
      <c r="M65" s="11">
        <f t="shared" si="9"/>
        <v>0</v>
      </c>
      <c r="N65" s="15">
        <f t="shared" si="4"/>
        <v>0</v>
      </c>
      <c r="O65" s="15">
        <f t="shared" si="5"/>
        <v>0</v>
      </c>
      <c r="P65" s="15">
        <f t="shared" si="6"/>
        <v>0</v>
      </c>
      <c r="Q65" s="15">
        <f t="shared" si="7"/>
        <v>0</v>
      </c>
      <c r="R65" s="15">
        <f t="shared" si="8"/>
        <v>0</v>
      </c>
    </row>
    <row r="66" spans="2:18" x14ac:dyDescent="0.3">
      <c r="B66" s="20">
        <v>53</v>
      </c>
      <c r="C66" s="2"/>
      <c r="D66" s="3"/>
      <c r="E66" s="3"/>
      <c r="F66" s="183"/>
      <c r="G66" s="3"/>
      <c r="H66" s="3"/>
      <c r="I66" s="31" t="str">
        <f>IF(Table1[[#This Row],[Currency  for transaction
(Select "Local Currency" or "US Dollars".)]]="Local Currency",Table1[[#This Row],[Transaction amount
(Numbers &amp; decimals only.)]]/Table1[[#This Row],[Exchange rate 
(Select or manually input rate.) 
]],IF(Table1[[#This Row],[Currency  for transaction
(Select "Local Currency" or "US Dollars".)]]="US Dollars",Table1[[#This Row],[Transaction amount
(Numbers &amp; decimals only.)]],""))</f>
        <v/>
      </c>
      <c r="J66" s="177" t="str">
        <f>IF(Table1[[#This Row],[Currency  for transaction
(Select "Local Currency" or "US Dollars".)]]="Local Currency",Table1[[#This Row],[Transaction amount
(Numbers &amp; decimals only.)]],IF(Table1[[#This Row],[Currency  for transaction
(Select "Local Currency" or "US Dollars".)]]="US Dollars",Table1[[#This Row],[Transaction amount
(Numbers &amp; decimals only.)]]*Table1[[#This Row],[Exchange rate 
(Select or manually input rate.) 
]],""))</f>
        <v/>
      </c>
      <c r="K66" s="12" t="str">
        <f t="shared" si="1"/>
        <v/>
      </c>
      <c r="L66" s="179" t="str">
        <f t="shared" si="2"/>
        <v/>
      </c>
      <c r="M66" s="11">
        <f t="shared" si="9"/>
        <v>0</v>
      </c>
      <c r="N66" s="15">
        <f t="shared" si="4"/>
        <v>0</v>
      </c>
      <c r="O66" s="15">
        <f t="shared" si="5"/>
        <v>0</v>
      </c>
      <c r="P66" s="15">
        <f t="shared" si="6"/>
        <v>0</v>
      </c>
      <c r="Q66" s="15">
        <f t="shared" si="7"/>
        <v>0</v>
      </c>
      <c r="R66" s="15">
        <f t="shared" si="8"/>
        <v>0</v>
      </c>
    </row>
    <row r="67" spans="2:18" x14ac:dyDescent="0.3">
      <c r="B67" s="20">
        <v>54</v>
      </c>
      <c r="C67" s="2"/>
      <c r="D67" s="3"/>
      <c r="E67" s="3"/>
      <c r="F67" s="183"/>
      <c r="G67" s="3"/>
      <c r="H67" s="3"/>
      <c r="I67" s="31" t="str">
        <f>IF(Table1[[#This Row],[Currency  for transaction
(Select "Local Currency" or "US Dollars".)]]="Local Currency",Table1[[#This Row],[Transaction amount
(Numbers &amp; decimals only.)]]/Table1[[#This Row],[Exchange rate 
(Select or manually input rate.) 
]],IF(Table1[[#This Row],[Currency  for transaction
(Select "Local Currency" or "US Dollars".)]]="US Dollars",Table1[[#This Row],[Transaction amount
(Numbers &amp; decimals only.)]],""))</f>
        <v/>
      </c>
      <c r="J67" s="177" t="str">
        <f>IF(Table1[[#This Row],[Currency  for transaction
(Select "Local Currency" or "US Dollars".)]]="Local Currency",Table1[[#This Row],[Transaction amount
(Numbers &amp; decimals only.)]],IF(Table1[[#This Row],[Currency  for transaction
(Select "Local Currency" or "US Dollars".)]]="US Dollars",Table1[[#This Row],[Transaction amount
(Numbers &amp; decimals only.)]]*Table1[[#This Row],[Exchange rate 
(Select or manually input rate.) 
]],""))</f>
        <v/>
      </c>
      <c r="K67" s="12" t="str">
        <f t="shared" si="1"/>
        <v/>
      </c>
      <c r="L67" s="179" t="str">
        <f t="shared" si="2"/>
        <v/>
      </c>
      <c r="M67" s="11">
        <f t="shared" si="9"/>
        <v>0</v>
      </c>
      <c r="N67" s="15">
        <f t="shared" si="4"/>
        <v>0</v>
      </c>
      <c r="O67" s="15">
        <f t="shared" si="5"/>
        <v>0</v>
      </c>
      <c r="P67" s="15">
        <f t="shared" si="6"/>
        <v>0</v>
      </c>
      <c r="Q67" s="15">
        <f t="shared" si="7"/>
        <v>0</v>
      </c>
      <c r="R67" s="15">
        <f t="shared" si="8"/>
        <v>0</v>
      </c>
    </row>
    <row r="68" spans="2:18" x14ac:dyDescent="0.3">
      <c r="B68" s="20">
        <v>55</v>
      </c>
      <c r="C68" s="2"/>
      <c r="D68" s="3"/>
      <c r="E68" s="3"/>
      <c r="F68" s="183"/>
      <c r="G68" s="3"/>
      <c r="H68" s="3"/>
      <c r="I68" s="31" t="str">
        <f>IF(Table1[[#This Row],[Currency  for transaction
(Select "Local Currency" or "US Dollars".)]]="Local Currency",Table1[[#This Row],[Transaction amount
(Numbers &amp; decimals only.)]]/Table1[[#This Row],[Exchange rate 
(Select or manually input rate.) 
]],IF(Table1[[#This Row],[Currency  for transaction
(Select "Local Currency" or "US Dollars".)]]="US Dollars",Table1[[#This Row],[Transaction amount
(Numbers &amp; decimals only.)]],""))</f>
        <v/>
      </c>
      <c r="J68" s="177" t="str">
        <f>IF(Table1[[#This Row],[Currency  for transaction
(Select "Local Currency" or "US Dollars".)]]="Local Currency",Table1[[#This Row],[Transaction amount
(Numbers &amp; decimals only.)]],IF(Table1[[#This Row],[Currency  for transaction
(Select "Local Currency" or "US Dollars".)]]="US Dollars",Table1[[#This Row],[Transaction amount
(Numbers &amp; decimals only.)]]*Table1[[#This Row],[Exchange rate 
(Select or manually input rate.) 
]],""))</f>
        <v/>
      </c>
      <c r="K68" s="12" t="str">
        <f t="shared" si="1"/>
        <v/>
      </c>
      <c r="L68" s="179" t="str">
        <f t="shared" si="2"/>
        <v/>
      </c>
      <c r="M68" s="11">
        <f t="shared" si="9"/>
        <v>0</v>
      </c>
      <c r="N68" s="15">
        <f t="shared" si="4"/>
        <v>0</v>
      </c>
      <c r="O68" s="15">
        <f t="shared" si="5"/>
        <v>0</v>
      </c>
      <c r="P68" s="15">
        <f t="shared" si="6"/>
        <v>0</v>
      </c>
      <c r="Q68" s="15">
        <f t="shared" si="7"/>
        <v>0</v>
      </c>
      <c r="R68" s="15">
        <f t="shared" si="8"/>
        <v>0</v>
      </c>
    </row>
    <row r="69" spans="2:18" x14ac:dyDescent="0.3">
      <c r="B69" s="20">
        <v>56</v>
      </c>
      <c r="C69" s="2"/>
      <c r="D69" s="3"/>
      <c r="E69" s="3"/>
      <c r="F69" s="183"/>
      <c r="G69" s="3"/>
      <c r="H69" s="3"/>
      <c r="I69" s="31" t="str">
        <f>IF(Table1[[#This Row],[Currency  for transaction
(Select "Local Currency" or "US Dollars".)]]="Local Currency",Table1[[#This Row],[Transaction amount
(Numbers &amp; decimals only.)]]/Table1[[#This Row],[Exchange rate 
(Select or manually input rate.) 
]],IF(Table1[[#This Row],[Currency  for transaction
(Select "Local Currency" or "US Dollars".)]]="US Dollars",Table1[[#This Row],[Transaction amount
(Numbers &amp; decimals only.)]],""))</f>
        <v/>
      </c>
      <c r="J69" s="177" t="str">
        <f>IF(Table1[[#This Row],[Currency  for transaction
(Select "Local Currency" or "US Dollars".)]]="Local Currency",Table1[[#This Row],[Transaction amount
(Numbers &amp; decimals only.)]],IF(Table1[[#This Row],[Currency  for transaction
(Select "Local Currency" or "US Dollars".)]]="US Dollars",Table1[[#This Row],[Transaction amount
(Numbers &amp; decimals only.)]]*Table1[[#This Row],[Exchange rate 
(Select or manually input rate.) 
]],""))</f>
        <v/>
      </c>
      <c r="K69" s="12" t="str">
        <f t="shared" si="1"/>
        <v/>
      </c>
      <c r="L69" s="179" t="str">
        <f t="shared" si="2"/>
        <v/>
      </c>
      <c r="M69" s="11">
        <f t="shared" si="9"/>
        <v>0</v>
      </c>
      <c r="N69" s="15">
        <f t="shared" si="4"/>
        <v>0</v>
      </c>
      <c r="O69" s="15">
        <f t="shared" si="5"/>
        <v>0</v>
      </c>
      <c r="P69" s="15">
        <f t="shared" si="6"/>
        <v>0</v>
      </c>
      <c r="Q69" s="15">
        <f t="shared" si="7"/>
        <v>0</v>
      </c>
      <c r="R69" s="15">
        <f t="shared" si="8"/>
        <v>0</v>
      </c>
    </row>
    <row r="70" spans="2:18" x14ac:dyDescent="0.3">
      <c r="B70" s="20">
        <v>57</v>
      </c>
      <c r="C70" s="2"/>
      <c r="D70" s="3"/>
      <c r="E70" s="3"/>
      <c r="F70" s="183"/>
      <c r="G70" s="3"/>
      <c r="H70" s="3"/>
      <c r="I70" s="31" t="str">
        <f>IF(Table1[[#This Row],[Currency  for transaction
(Select "Local Currency" or "US Dollars".)]]="Local Currency",Table1[[#This Row],[Transaction amount
(Numbers &amp; decimals only.)]]/Table1[[#This Row],[Exchange rate 
(Select or manually input rate.) 
]],IF(Table1[[#This Row],[Currency  for transaction
(Select "Local Currency" or "US Dollars".)]]="US Dollars",Table1[[#This Row],[Transaction amount
(Numbers &amp; decimals only.)]],""))</f>
        <v/>
      </c>
      <c r="J70" s="177" t="str">
        <f>IF(Table1[[#This Row],[Currency  for transaction
(Select "Local Currency" or "US Dollars".)]]="Local Currency",Table1[[#This Row],[Transaction amount
(Numbers &amp; decimals only.)]],IF(Table1[[#This Row],[Currency  for transaction
(Select "Local Currency" or "US Dollars".)]]="US Dollars",Table1[[#This Row],[Transaction amount
(Numbers &amp; decimals only.)]]*Table1[[#This Row],[Exchange rate 
(Select or manually input rate.) 
]],""))</f>
        <v/>
      </c>
      <c r="K70" s="12" t="str">
        <f t="shared" si="1"/>
        <v/>
      </c>
      <c r="L70" s="179" t="str">
        <f t="shared" si="2"/>
        <v/>
      </c>
      <c r="M70" s="11">
        <f t="shared" si="9"/>
        <v>0</v>
      </c>
      <c r="N70" s="15">
        <f t="shared" si="4"/>
        <v>0</v>
      </c>
      <c r="O70" s="15">
        <f t="shared" si="5"/>
        <v>0</v>
      </c>
      <c r="P70" s="15">
        <f t="shared" si="6"/>
        <v>0</v>
      </c>
      <c r="Q70" s="15">
        <f t="shared" si="7"/>
        <v>0</v>
      </c>
      <c r="R70" s="15">
        <f t="shared" si="8"/>
        <v>0</v>
      </c>
    </row>
    <row r="71" spans="2:18" x14ac:dyDescent="0.3">
      <c r="B71" s="20">
        <v>58</v>
      </c>
      <c r="C71" s="2"/>
      <c r="D71" s="3"/>
      <c r="E71" s="3"/>
      <c r="F71" s="183"/>
      <c r="G71" s="3"/>
      <c r="H71" s="3"/>
      <c r="I71" s="31" t="str">
        <f>IF(Table1[[#This Row],[Currency  for transaction
(Select "Local Currency" or "US Dollars".)]]="Local Currency",Table1[[#This Row],[Transaction amount
(Numbers &amp; decimals only.)]]/Table1[[#This Row],[Exchange rate 
(Select or manually input rate.) 
]],IF(Table1[[#This Row],[Currency  for transaction
(Select "Local Currency" or "US Dollars".)]]="US Dollars",Table1[[#This Row],[Transaction amount
(Numbers &amp; decimals only.)]],""))</f>
        <v/>
      </c>
      <c r="J71" s="177" t="str">
        <f>IF(Table1[[#This Row],[Currency  for transaction
(Select "Local Currency" or "US Dollars".)]]="Local Currency",Table1[[#This Row],[Transaction amount
(Numbers &amp; decimals only.)]],IF(Table1[[#This Row],[Currency  for transaction
(Select "Local Currency" or "US Dollars".)]]="US Dollars",Table1[[#This Row],[Transaction amount
(Numbers &amp; decimals only.)]]*Table1[[#This Row],[Exchange rate 
(Select or manually input rate.) 
]],""))</f>
        <v/>
      </c>
      <c r="K71" s="12" t="str">
        <f t="shared" si="1"/>
        <v/>
      </c>
      <c r="L71" s="179" t="str">
        <f t="shared" si="2"/>
        <v/>
      </c>
      <c r="M71" s="11">
        <f t="shared" si="9"/>
        <v>0</v>
      </c>
      <c r="N71" s="15">
        <f t="shared" si="4"/>
        <v>0</v>
      </c>
      <c r="O71" s="15">
        <f t="shared" si="5"/>
        <v>0</v>
      </c>
      <c r="P71" s="15">
        <f t="shared" si="6"/>
        <v>0</v>
      </c>
      <c r="Q71" s="15">
        <f t="shared" si="7"/>
        <v>0</v>
      </c>
      <c r="R71" s="15">
        <f t="shared" si="8"/>
        <v>0</v>
      </c>
    </row>
    <row r="72" spans="2:18" x14ac:dyDescent="0.3">
      <c r="B72" s="20">
        <v>59</v>
      </c>
      <c r="C72" s="2"/>
      <c r="D72" s="3"/>
      <c r="E72" s="3"/>
      <c r="F72" s="183"/>
      <c r="G72" s="3"/>
      <c r="H72" s="3"/>
      <c r="I72" s="31" t="str">
        <f>IF(Table1[[#This Row],[Currency  for transaction
(Select "Local Currency" or "US Dollars".)]]="Local Currency",Table1[[#This Row],[Transaction amount
(Numbers &amp; decimals only.)]]/Table1[[#This Row],[Exchange rate 
(Select or manually input rate.) 
]],IF(Table1[[#This Row],[Currency  for transaction
(Select "Local Currency" or "US Dollars".)]]="US Dollars",Table1[[#This Row],[Transaction amount
(Numbers &amp; decimals only.)]],""))</f>
        <v/>
      </c>
      <c r="J72" s="177" t="str">
        <f>IF(Table1[[#This Row],[Currency  for transaction
(Select "Local Currency" or "US Dollars".)]]="Local Currency",Table1[[#This Row],[Transaction amount
(Numbers &amp; decimals only.)]],IF(Table1[[#This Row],[Currency  for transaction
(Select "Local Currency" or "US Dollars".)]]="US Dollars",Table1[[#This Row],[Transaction amount
(Numbers &amp; decimals only.)]]*Table1[[#This Row],[Exchange rate 
(Select or manually input rate.) 
]],""))</f>
        <v/>
      </c>
      <c r="K72" s="12" t="str">
        <f t="shared" si="1"/>
        <v/>
      </c>
      <c r="L72" s="179" t="str">
        <f t="shared" si="2"/>
        <v/>
      </c>
      <c r="M72" s="11">
        <f t="shared" si="9"/>
        <v>0</v>
      </c>
      <c r="N72" s="15">
        <f t="shared" si="4"/>
        <v>0</v>
      </c>
      <c r="O72" s="15">
        <f t="shared" si="5"/>
        <v>0</v>
      </c>
      <c r="P72" s="15">
        <f t="shared" si="6"/>
        <v>0</v>
      </c>
      <c r="Q72" s="15">
        <f t="shared" si="7"/>
        <v>0</v>
      </c>
      <c r="R72" s="15">
        <f t="shared" si="8"/>
        <v>0</v>
      </c>
    </row>
    <row r="73" spans="2:18" x14ac:dyDescent="0.3">
      <c r="B73" s="20">
        <v>60</v>
      </c>
      <c r="C73" s="2"/>
      <c r="D73" s="3"/>
      <c r="E73" s="3"/>
      <c r="F73" s="183"/>
      <c r="G73" s="3"/>
      <c r="H73" s="3"/>
      <c r="I73" s="31" t="str">
        <f>IF(Table1[[#This Row],[Currency  for transaction
(Select "Local Currency" or "US Dollars".)]]="Local Currency",Table1[[#This Row],[Transaction amount
(Numbers &amp; decimals only.)]]/Table1[[#This Row],[Exchange rate 
(Select or manually input rate.) 
]],IF(Table1[[#This Row],[Currency  for transaction
(Select "Local Currency" or "US Dollars".)]]="US Dollars",Table1[[#This Row],[Transaction amount
(Numbers &amp; decimals only.)]],""))</f>
        <v/>
      </c>
      <c r="J73" s="177" t="str">
        <f>IF(Table1[[#This Row],[Currency  for transaction
(Select "Local Currency" or "US Dollars".)]]="Local Currency",Table1[[#This Row],[Transaction amount
(Numbers &amp; decimals only.)]],IF(Table1[[#This Row],[Currency  for transaction
(Select "Local Currency" or "US Dollars".)]]="US Dollars",Table1[[#This Row],[Transaction amount
(Numbers &amp; decimals only.)]]*Table1[[#This Row],[Exchange rate 
(Select or manually input rate.) 
]],""))</f>
        <v/>
      </c>
      <c r="K73" s="12" t="str">
        <f t="shared" si="1"/>
        <v/>
      </c>
      <c r="L73" s="179" t="str">
        <f t="shared" si="2"/>
        <v/>
      </c>
      <c r="M73" s="11">
        <f t="shared" si="9"/>
        <v>0</v>
      </c>
      <c r="N73" s="15">
        <f t="shared" si="4"/>
        <v>0</v>
      </c>
      <c r="O73" s="15">
        <f t="shared" si="5"/>
        <v>0</v>
      </c>
      <c r="P73" s="15">
        <f t="shared" si="6"/>
        <v>0</v>
      </c>
      <c r="Q73" s="15">
        <f t="shared" si="7"/>
        <v>0</v>
      </c>
      <c r="R73" s="15">
        <f t="shared" si="8"/>
        <v>0</v>
      </c>
    </row>
    <row r="74" spans="2:18" x14ac:dyDescent="0.3">
      <c r="B74" s="20">
        <v>61</v>
      </c>
      <c r="C74" s="2"/>
      <c r="D74" s="3"/>
      <c r="E74" s="3"/>
      <c r="F74" s="183"/>
      <c r="G74" s="3"/>
      <c r="H74" s="3"/>
      <c r="I74" s="31" t="str">
        <f>IF(Table1[[#This Row],[Currency  for transaction
(Select "Local Currency" or "US Dollars".)]]="Local Currency",Table1[[#This Row],[Transaction amount
(Numbers &amp; decimals only.)]]/Table1[[#This Row],[Exchange rate 
(Select or manually input rate.) 
]],IF(Table1[[#This Row],[Currency  for transaction
(Select "Local Currency" or "US Dollars".)]]="US Dollars",Table1[[#This Row],[Transaction amount
(Numbers &amp; decimals only.)]],""))</f>
        <v/>
      </c>
      <c r="J74" s="177" t="str">
        <f>IF(Table1[[#This Row],[Currency  for transaction
(Select "Local Currency" or "US Dollars".)]]="Local Currency",Table1[[#This Row],[Transaction amount
(Numbers &amp; decimals only.)]],IF(Table1[[#This Row],[Currency  for transaction
(Select "Local Currency" or "US Dollars".)]]="US Dollars",Table1[[#This Row],[Transaction amount
(Numbers &amp; decimals only.)]]*Table1[[#This Row],[Exchange rate 
(Select or manually input rate.) 
]],""))</f>
        <v/>
      </c>
      <c r="K74" s="12" t="str">
        <f t="shared" si="1"/>
        <v/>
      </c>
      <c r="L74" s="179" t="str">
        <f t="shared" si="2"/>
        <v/>
      </c>
      <c r="M74" s="11">
        <f t="shared" si="9"/>
        <v>0</v>
      </c>
      <c r="N74" s="15">
        <f t="shared" si="4"/>
        <v>0</v>
      </c>
      <c r="O74" s="15">
        <f t="shared" si="5"/>
        <v>0</v>
      </c>
      <c r="P74" s="15">
        <f t="shared" si="6"/>
        <v>0</v>
      </c>
      <c r="Q74" s="15">
        <f t="shared" si="7"/>
        <v>0</v>
      </c>
      <c r="R74" s="15">
        <f t="shared" si="8"/>
        <v>0</v>
      </c>
    </row>
    <row r="75" spans="2:18" x14ac:dyDescent="0.3">
      <c r="B75" s="20">
        <v>62</v>
      </c>
      <c r="C75" s="2"/>
      <c r="D75" s="3"/>
      <c r="E75" s="3"/>
      <c r="F75" s="183"/>
      <c r="G75" s="3"/>
      <c r="H75" s="3"/>
      <c r="I75" s="31" t="str">
        <f>IF(Table1[[#This Row],[Currency  for transaction
(Select "Local Currency" or "US Dollars".)]]="Local Currency",Table1[[#This Row],[Transaction amount
(Numbers &amp; decimals only.)]]/Table1[[#This Row],[Exchange rate 
(Select or manually input rate.) 
]],IF(Table1[[#This Row],[Currency  for transaction
(Select "Local Currency" or "US Dollars".)]]="US Dollars",Table1[[#This Row],[Transaction amount
(Numbers &amp; decimals only.)]],""))</f>
        <v/>
      </c>
      <c r="J75" s="177" t="str">
        <f>IF(Table1[[#This Row],[Currency  for transaction
(Select "Local Currency" or "US Dollars".)]]="Local Currency",Table1[[#This Row],[Transaction amount
(Numbers &amp; decimals only.)]],IF(Table1[[#This Row],[Currency  for transaction
(Select "Local Currency" or "US Dollars".)]]="US Dollars",Table1[[#This Row],[Transaction amount
(Numbers &amp; decimals only.)]]*Table1[[#This Row],[Exchange rate 
(Select or manually input rate.) 
]],""))</f>
        <v/>
      </c>
      <c r="K75" s="12" t="str">
        <f t="shared" si="1"/>
        <v/>
      </c>
      <c r="L75" s="179" t="str">
        <f t="shared" si="2"/>
        <v/>
      </c>
      <c r="M75" s="11">
        <f t="shared" si="9"/>
        <v>0</v>
      </c>
      <c r="N75" s="15">
        <f t="shared" si="4"/>
        <v>0</v>
      </c>
      <c r="O75" s="15">
        <f t="shared" si="5"/>
        <v>0</v>
      </c>
      <c r="P75" s="15">
        <f t="shared" si="6"/>
        <v>0</v>
      </c>
      <c r="Q75" s="15">
        <f t="shared" si="7"/>
        <v>0</v>
      </c>
      <c r="R75" s="15">
        <f t="shared" si="8"/>
        <v>0</v>
      </c>
    </row>
    <row r="76" spans="2:18" x14ac:dyDescent="0.3">
      <c r="B76" s="20">
        <v>63</v>
      </c>
      <c r="C76" s="2"/>
      <c r="D76" s="3"/>
      <c r="E76" s="3"/>
      <c r="F76" s="183"/>
      <c r="G76" s="3"/>
      <c r="H76" s="3"/>
      <c r="I76" s="31" t="str">
        <f>IF(Table1[[#This Row],[Currency  for transaction
(Select "Local Currency" or "US Dollars".)]]="Local Currency",Table1[[#This Row],[Transaction amount
(Numbers &amp; decimals only.)]]/Table1[[#This Row],[Exchange rate 
(Select or manually input rate.) 
]],IF(Table1[[#This Row],[Currency  for transaction
(Select "Local Currency" or "US Dollars".)]]="US Dollars",Table1[[#This Row],[Transaction amount
(Numbers &amp; decimals only.)]],""))</f>
        <v/>
      </c>
      <c r="J76" s="177" t="str">
        <f>IF(Table1[[#This Row],[Currency  for transaction
(Select "Local Currency" or "US Dollars".)]]="Local Currency",Table1[[#This Row],[Transaction amount
(Numbers &amp; decimals only.)]],IF(Table1[[#This Row],[Currency  for transaction
(Select "Local Currency" or "US Dollars".)]]="US Dollars",Table1[[#This Row],[Transaction amount
(Numbers &amp; decimals only.)]]*Table1[[#This Row],[Exchange rate 
(Select or manually input rate.) 
]],""))</f>
        <v/>
      </c>
      <c r="K76" s="12" t="str">
        <f t="shared" si="1"/>
        <v/>
      </c>
      <c r="L76" s="179" t="str">
        <f t="shared" si="2"/>
        <v/>
      </c>
      <c r="M76" s="11">
        <f t="shared" si="9"/>
        <v>0</v>
      </c>
      <c r="N76" s="15">
        <f t="shared" si="4"/>
        <v>0</v>
      </c>
      <c r="O76" s="15">
        <f t="shared" si="5"/>
        <v>0</v>
      </c>
      <c r="P76" s="15">
        <f t="shared" si="6"/>
        <v>0</v>
      </c>
      <c r="Q76" s="15">
        <f t="shared" si="7"/>
        <v>0</v>
      </c>
      <c r="R76" s="15">
        <f t="shared" si="8"/>
        <v>0</v>
      </c>
    </row>
    <row r="77" spans="2:18" x14ac:dyDescent="0.3">
      <c r="B77" s="20">
        <v>64</v>
      </c>
      <c r="C77" s="2"/>
      <c r="D77" s="3"/>
      <c r="E77" s="3"/>
      <c r="F77" s="183"/>
      <c r="G77" s="3"/>
      <c r="H77" s="3"/>
      <c r="I77" s="31" t="str">
        <f>IF(Table1[[#This Row],[Currency  for transaction
(Select "Local Currency" or "US Dollars".)]]="Local Currency",Table1[[#This Row],[Transaction amount
(Numbers &amp; decimals only.)]]/Table1[[#This Row],[Exchange rate 
(Select or manually input rate.) 
]],IF(Table1[[#This Row],[Currency  for transaction
(Select "Local Currency" or "US Dollars".)]]="US Dollars",Table1[[#This Row],[Transaction amount
(Numbers &amp; decimals only.)]],""))</f>
        <v/>
      </c>
      <c r="J77" s="177" t="str">
        <f>IF(Table1[[#This Row],[Currency  for transaction
(Select "Local Currency" or "US Dollars".)]]="Local Currency",Table1[[#This Row],[Transaction amount
(Numbers &amp; decimals only.)]],IF(Table1[[#This Row],[Currency  for transaction
(Select "Local Currency" or "US Dollars".)]]="US Dollars",Table1[[#This Row],[Transaction amount
(Numbers &amp; decimals only.)]]*Table1[[#This Row],[Exchange rate 
(Select or manually input rate.) 
]],""))</f>
        <v/>
      </c>
      <c r="K77" s="12" t="str">
        <f t="shared" si="1"/>
        <v/>
      </c>
      <c r="L77" s="179" t="str">
        <f t="shared" si="2"/>
        <v/>
      </c>
      <c r="M77" s="11">
        <f t="shared" ref="M77:M108" si="10">IF(AND(D77="Exchange",G77="local currency",G76="local currency"),J77/H77-J77/H76,0)</f>
        <v>0</v>
      </c>
      <c r="N77" s="15">
        <f t="shared" si="4"/>
        <v>0</v>
      </c>
      <c r="O77" s="15">
        <f t="shared" si="5"/>
        <v>0</v>
      </c>
      <c r="P77" s="15">
        <f t="shared" si="6"/>
        <v>0</v>
      </c>
      <c r="Q77" s="15">
        <f t="shared" si="7"/>
        <v>0</v>
      </c>
      <c r="R77" s="15">
        <f t="shared" si="8"/>
        <v>0</v>
      </c>
    </row>
    <row r="78" spans="2:18" x14ac:dyDescent="0.3">
      <c r="B78" s="20">
        <v>65</v>
      </c>
      <c r="C78" s="2"/>
      <c r="D78" s="3"/>
      <c r="E78" s="3"/>
      <c r="F78" s="183"/>
      <c r="G78" s="3"/>
      <c r="H78" s="3"/>
      <c r="I78" s="31" t="str">
        <f>IF(Table1[[#This Row],[Currency  for transaction
(Select "Local Currency" or "US Dollars".)]]="Local Currency",Table1[[#This Row],[Transaction amount
(Numbers &amp; decimals only.)]]/Table1[[#This Row],[Exchange rate 
(Select or manually input rate.) 
]],IF(Table1[[#This Row],[Currency  for transaction
(Select "Local Currency" or "US Dollars".)]]="US Dollars",Table1[[#This Row],[Transaction amount
(Numbers &amp; decimals only.)]],""))</f>
        <v/>
      </c>
      <c r="J78" s="177" t="str">
        <f>IF(Table1[[#This Row],[Currency  for transaction
(Select "Local Currency" or "US Dollars".)]]="Local Currency",Table1[[#This Row],[Transaction amount
(Numbers &amp; decimals only.)]],IF(Table1[[#This Row],[Currency  for transaction
(Select "Local Currency" or "US Dollars".)]]="US Dollars",Table1[[#This Row],[Transaction amount
(Numbers &amp; decimals only.)]]*Table1[[#This Row],[Exchange rate 
(Select or manually input rate.) 
]],""))</f>
        <v/>
      </c>
      <c r="K78" s="12" t="str">
        <f t="shared" si="1"/>
        <v/>
      </c>
      <c r="L78" s="179" t="str">
        <f t="shared" si="2"/>
        <v/>
      </c>
      <c r="M78" s="11">
        <f t="shared" si="10"/>
        <v>0</v>
      </c>
      <c r="N78" s="15">
        <f t="shared" si="4"/>
        <v>0</v>
      </c>
      <c r="O78" s="15">
        <f t="shared" si="5"/>
        <v>0</v>
      </c>
      <c r="P78" s="15">
        <f t="shared" si="6"/>
        <v>0</v>
      </c>
      <c r="Q78" s="15">
        <f t="shared" si="7"/>
        <v>0</v>
      </c>
      <c r="R78" s="15">
        <f t="shared" si="8"/>
        <v>0</v>
      </c>
    </row>
    <row r="79" spans="2:18" x14ac:dyDescent="0.3">
      <c r="B79" s="20">
        <v>66</v>
      </c>
      <c r="C79" s="2"/>
      <c r="D79" s="3"/>
      <c r="E79" s="3"/>
      <c r="F79" s="183"/>
      <c r="G79" s="3"/>
      <c r="H79" s="3"/>
      <c r="I79" s="31" t="str">
        <f>IF(Table1[[#This Row],[Currency  for transaction
(Select "Local Currency" or "US Dollars".)]]="Local Currency",Table1[[#This Row],[Transaction amount
(Numbers &amp; decimals only.)]]/Table1[[#This Row],[Exchange rate 
(Select or manually input rate.) 
]],IF(Table1[[#This Row],[Currency  for transaction
(Select "Local Currency" or "US Dollars".)]]="US Dollars",Table1[[#This Row],[Transaction amount
(Numbers &amp; decimals only.)]],""))</f>
        <v/>
      </c>
      <c r="J79" s="177" t="str">
        <f>IF(Table1[[#This Row],[Currency  for transaction
(Select "Local Currency" or "US Dollars".)]]="Local Currency",Table1[[#This Row],[Transaction amount
(Numbers &amp; decimals only.)]],IF(Table1[[#This Row],[Currency  for transaction
(Select "Local Currency" or "US Dollars".)]]="US Dollars",Table1[[#This Row],[Transaction amount
(Numbers &amp; decimals only.)]]*Table1[[#This Row],[Exchange rate 
(Select or manually input rate.) 
]],""))</f>
        <v/>
      </c>
      <c r="K79" s="12" t="str">
        <f t="shared" ref="K79:K133" si="11">IF(AND(G79="Local Currency",NOT(ISBLANK(F79)),NOT(OR(D79="ATM withdrawal",D79="Exchange"))),K78-(F79/H79),IF(AND(G79="Local Currency",NOT(ISBLANK(F79)), OR(D79="ATM withdrawal",D79="Exchange")),K78,IF(AND(G79="US Dollars",NOT(ISBLANK(F79)),NOT(OR(D79="ATM withdrawal",D79="Exchange"))),K78-F79,IF(AND(G79="US Dollars",NOT(ISBLANK(F79)), OR(D79="ATM withdrawal",D79="Exchange")),K78,""))))</f>
        <v/>
      </c>
      <c r="L79" s="179" t="str">
        <f t="shared" si="2"/>
        <v/>
      </c>
      <c r="M79" s="11">
        <f t="shared" si="10"/>
        <v>0</v>
      </c>
      <c r="N79" s="15">
        <f t="shared" si="4"/>
        <v>0</v>
      </c>
      <c r="O79" s="15">
        <f t="shared" si="5"/>
        <v>0</v>
      </c>
      <c r="P79" s="15">
        <f t="shared" si="6"/>
        <v>0</v>
      </c>
      <c r="Q79" s="15">
        <f t="shared" si="7"/>
        <v>0</v>
      </c>
      <c r="R79" s="15">
        <f t="shared" si="8"/>
        <v>0</v>
      </c>
    </row>
    <row r="80" spans="2:18" x14ac:dyDescent="0.3">
      <c r="B80" s="20">
        <v>67</v>
      </c>
      <c r="C80" s="2"/>
      <c r="D80" s="3"/>
      <c r="E80" s="3"/>
      <c r="F80" s="183"/>
      <c r="G80" s="3"/>
      <c r="H80" s="3"/>
      <c r="I80" s="31" t="str">
        <f>IF(Table1[[#This Row],[Currency  for transaction
(Select "Local Currency" or "US Dollars".)]]="Local Currency",Table1[[#This Row],[Transaction amount
(Numbers &amp; decimals only.)]]/Table1[[#This Row],[Exchange rate 
(Select or manually input rate.) 
]],IF(Table1[[#This Row],[Currency  for transaction
(Select "Local Currency" or "US Dollars".)]]="US Dollars",Table1[[#This Row],[Transaction amount
(Numbers &amp; decimals only.)]],""))</f>
        <v/>
      </c>
      <c r="J80" s="177" t="str">
        <f>IF(Table1[[#This Row],[Currency  for transaction
(Select "Local Currency" or "US Dollars".)]]="Local Currency",Table1[[#This Row],[Transaction amount
(Numbers &amp; decimals only.)]],IF(Table1[[#This Row],[Currency  for transaction
(Select "Local Currency" or "US Dollars".)]]="US Dollars",Table1[[#This Row],[Transaction amount
(Numbers &amp; decimals only.)]]*Table1[[#This Row],[Exchange rate 
(Select or manually input rate.) 
]],""))</f>
        <v/>
      </c>
      <c r="K80" s="12" t="str">
        <f t="shared" si="11"/>
        <v/>
      </c>
      <c r="L80" s="179" t="str">
        <f t="shared" ref="L80:L133" si="12">IF(OR(AND(D80="ATM Withdrawal",G80="Local Currency"),AND(D80="Exchange",G80="US Dollars")),L79+J80,IF(NOT(OR(G80="US Dollars",ISBLANK(H80))),L79-J80,IF(G80="US Dollars",L79,"")))</f>
        <v/>
      </c>
      <c r="M80" s="11">
        <f t="shared" si="10"/>
        <v>0</v>
      </c>
      <c r="N80" s="15">
        <f t="shared" si="4"/>
        <v>0</v>
      </c>
      <c r="O80" s="15">
        <f t="shared" si="5"/>
        <v>0</v>
      </c>
      <c r="P80" s="15">
        <f t="shared" si="6"/>
        <v>0</v>
      </c>
      <c r="Q80" s="15">
        <f t="shared" si="7"/>
        <v>0</v>
      </c>
      <c r="R80" s="15">
        <f t="shared" si="8"/>
        <v>0</v>
      </c>
    </row>
    <row r="81" spans="2:18" x14ac:dyDescent="0.3">
      <c r="B81" s="20">
        <v>68</v>
      </c>
      <c r="C81" s="2"/>
      <c r="D81" s="3"/>
      <c r="E81" s="3"/>
      <c r="F81" s="183"/>
      <c r="G81" s="3"/>
      <c r="H81" s="3"/>
      <c r="I81" s="31" t="str">
        <f>IF(Table1[[#This Row],[Currency  for transaction
(Select "Local Currency" or "US Dollars".)]]="Local Currency",Table1[[#This Row],[Transaction amount
(Numbers &amp; decimals only.)]]/Table1[[#This Row],[Exchange rate 
(Select or manually input rate.) 
]],IF(Table1[[#This Row],[Currency  for transaction
(Select "Local Currency" or "US Dollars".)]]="US Dollars",Table1[[#This Row],[Transaction amount
(Numbers &amp; decimals only.)]],""))</f>
        <v/>
      </c>
      <c r="J81" s="177" t="str">
        <f>IF(Table1[[#This Row],[Currency  for transaction
(Select "Local Currency" or "US Dollars".)]]="Local Currency",Table1[[#This Row],[Transaction amount
(Numbers &amp; decimals only.)]],IF(Table1[[#This Row],[Currency  for transaction
(Select "Local Currency" or "US Dollars".)]]="US Dollars",Table1[[#This Row],[Transaction amount
(Numbers &amp; decimals only.)]]*Table1[[#This Row],[Exchange rate 
(Select or manually input rate.) 
]],""))</f>
        <v/>
      </c>
      <c r="K81" s="12" t="str">
        <f t="shared" si="11"/>
        <v/>
      </c>
      <c r="L81" s="179" t="str">
        <f t="shared" si="12"/>
        <v/>
      </c>
      <c r="M81" s="11">
        <f t="shared" si="10"/>
        <v>0</v>
      </c>
      <c r="N81" s="15">
        <f t="shared" ref="N81:N133" si="13">IF(AND(M81=0,G80="US Dollars",D81="Exchange",G81="local currency",G79="local currency"),J81/H81-J81/H79,0)</f>
        <v>0</v>
      </c>
      <c r="O81" s="15">
        <f t="shared" si="5"/>
        <v>0</v>
      </c>
      <c r="P81" s="15">
        <f t="shared" si="6"/>
        <v>0</v>
      </c>
      <c r="Q81" s="15">
        <f t="shared" si="7"/>
        <v>0</v>
      </c>
      <c r="R81" s="15">
        <f t="shared" si="8"/>
        <v>0</v>
      </c>
    </row>
    <row r="82" spans="2:18" x14ac:dyDescent="0.3">
      <c r="B82" s="20">
        <v>69</v>
      </c>
      <c r="C82" s="2"/>
      <c r="D82" s="3"/>
      <c r="E82" s="3"/>
      <c r="F82" s="183"/>
      <c r="G82" s="3"/>
      <c r="H82" s="3"/>
      <c r="I82" s="31" t="str">
        <f>IF(Table1[[#This Row],[Currency  for transaction
(Select "Local Currency" or "US Dollars".)]]="Local Currency",Table1[[#This Row],[Transaction amount
(Numbers &amp; decimals only.)]]/Table1[[#This Row],[Exchange rate 
(Select or manually input rate.) 
]],IF(Table1[[#This Row],[Currency  for transaction
(Select "Local Currency" or "US Dollars".)]]="US Dollars",Table1[[#This Row],[Transaction amount
(Numbers &amp; decimals only.)]],""))</f>
        <v/>
      </c>
      <c r="J82" s="177" t="str">
        <f>IF(Table1[[#This Row],[Currency  for transaction
(Select "Local Currency" or "US Dollars".)]]="Local Currency",Table1[[#This Row],[Transaction amount
(Numbers &amp; decimals only.)]],IF(Table1[[#This Row],[Currency  for transaction
(Select "Local Currency" or "US Dollars".)]]="US Dollars",Table1[[#This Row],[Transaction amount
(Numbers &amp; decimals only.)]]*Table1[[#This Row],[Exchange rate 
(Select or manually input rate.) 
]],""))</f>
        <v/>
      </c>
      <c r="K82" s="12" t="str">
        <f t="shared" si="11"/>
        <v/>
      </c>
      <c r="L82" s="179" t="str">
        <f t="shared" si="12"/>
        <v/>
      </c>
      <c r="M82" s="11">
        <f t="shared" si="10"/>
        <v>0</v>
      </c>
      <c r="N82" s="15">
        <f t="shared" si="13"/>
        <v>0</v>
      </c>
      <c r="O82" s="15">
        <f t="shared" ref="O82:O133" si="14">IF(AND(N82=0,G81="US Dollars",G80="US Dollars",D82="Exchange",G82="local currency",G79="local currency"),J82/H82-J82/H79,0)</f>
        <v>0</v>
      </c>
      <c r="P82" s="15">
        <f t="shared" si="6"/>
        <v>0</v>
      </c>
      <c r="Q82" s="15">
        <f t="shared" si="7"/>
        <v>0</v>
      </c>
      <c r="R82" s="15">
        <f t="shared" si="8"/>
        <v>0</v>
      </c>
    </row>
    <row r="83" spans="2:18" x14ac:dyDescent="0.3">
      <c r="B83" s="20">
        <v>70</v>
      </c>
      <c r="C83" s="2"/>
      <c r="D83" s="3"/>
      <c r="E83" s="3"/>
      <c r="F83" s="183"/>
      <c r="G83" s="3"/>
      <c r="H83" s="3"/>
      <c r="I83" s="31" t="str">
        <f>IF(Table1[[#This Row],[Currency  for transaction
(Select "Local Currency" or "US Dollars".)]]="Local Currency",Table1[[#This Row],[Transaction amount
(Numbers &amp; decimals only.)]]/Table1[[#This Row],[Exchange rate 
(Select or manually input rate.) 
]],IF(Table1[[#This Row],[Currency  for transaction
(Select "Local Currency" or "US Dollars".)]]="US Dollars",Table1[[#This Row],[Transaction amount
(Numbers &amp; decimals only.)]],""))</f>
        <v/>
      </c>
      <c r="J83" s="177" t="str">
        <f>IF(Table1[[#This Row],[Currency  for transaction
(Select "Local Currency" or "US Dollars".)]]="Local Currency",Table1[[#This Row],[Transaction amount
(Numbers &amp; decimals only.)]],IF(Table1[[#This Row],[Currency  for transaction
(Select "Local Currency" or "US Dollars".)]]="US Dollars",Table1[[#This Row],[Transaction amount
(Numbers &amp; decimals only.)]]*Table1[[#This Row],[Exchange rate 
(Select or manually input rate.) 
]],""))</f>
        <v/>
      </c>
      <c r="K83" s="12" t="str">
        <f t="shared" si="11"/>
        <v/>
      </c>
      <c r="L83" s="179" t="str">
        <f t="shared" si="12"/>
        <v/>
      </c>
      <c r="M83" s="11">
        <f t="shared" si="10"/>
        <v>0</v>
      </c>
      <c r="N83" s="15">
        <f t="shared" si="13"/>
        <v>0</v>
      </c>
      <c r="O83" s="15">
        <f t="shared" si="14"/>
        <v>0</v>
      </c>
      <c r="P83" s="15">
        <f t="shared" ref="P83:P133" si="15">IF(AND(O83=0,G82="US Dollars",G81="US Dollars",G80="US Dollars",D83="Exchange",G83="local currency",G79="local currency"),J83/H83-J83/H79,0)</f>
        <v>0</v>
      </c>
      <c r="Q83" s="15">
        <f t="shared" si="7"/>
        <v>0</v>
      </c>
      <c r="R83" s="15">
        <f t="shared" si="8"/>
        <v>0</v>
      </c>
    </row>
    <row r="84" spans="2:18" x14ac:dyDescent="0.3">
      <c r="B84" s="20">
        <v>71</v>
      </c>
      <c r="C84" s="2"/>
      <c r="D84" s="3"/>
      <c r="E84" s="3"/>
      <c r="F84" s="183"/>
      <c r="G84" s="3"/>
      <c r="H84" s="3"/>
      <c r="I84" s="31" t="str">
        <f>IF(Table1[[#This Row],[Currency  for transaction
(Select "Local Currency" or "US Dollars".)]]="Local Currency",Table1[[#This Row],[Transaction amount
(Numbers &amp; decimals only.)]]/Table1[[#This Row],[Exchange rate 
(Select or manually input rate.) 
]],IF(Table1[[#This Row],[Currency  for transaction
(Select "Local Currency" or "US Dollars".)]]="US Dollars",Table1[[#This Row],[Transaction amount
(Numbers &amp; decimals only.)]],""))</f>
        <v/>
      </c>
      <c r="J84" s="177" t="str">
        <f>IF(Table1[[#This Row],[Currency  for transaction
(Select "Local Currency" or "US Dollars".)]]="Local Currency",Table1[[#This Row],[Transaction amount
(Numbers &amp; decimals only.)]],IF(Table1[[#This Row],[Currency  for transaction
(Select "Local Currency" or "US Dollars".)]]="US Dollars",Table1[[#This Row],[Transaction amount
(Numbers &amp; decimals only.)]]*Table1[[#This Row],[Exchange rate 
(Select or manually input rate.) 
]],""))</f>
        <v/>
      </c>
      <c r="K84" s="12" t="str">
        <f t="shared" si="11"/>
        <v/>
      </c>
      <c r="L84" s="179" t="str">
        <f t="shared" si="12"/>
        <v/>
      </c>
      <c r="M84" s="11">
        <f t="shared" si="10"/>
        <v>0</v>
      </c>
      <c r="N84" s="15">
        <f t="shared" si="13"/>
        <v>0</v>
      </c>
      <c r="O84" s="15">
        <f t="shared" si="14"/>
        <v>0</v>
      </c>
      <c r="P84" s="15">
        <f t="shared" si="15"/>
        <v>0</v>
      </c>
      <c r="Q84" s="15">
        <f t="shared" ref="Q84:Q133" si="16">IF(AND(P84=0,G83="US Dollars",G82="US Dollars",G81="US Dollars",G80="US Dollars",D84="Exchange",G84="local currency",G79="local currency"),J84/H84-J84/H79,0)</f>
        <v>0</v>
      </c>
      <c r="R84" s="15">
        <f t="shared" si="8"/>
        <v>0</v>
      </c>
    </row>
    <row r="85" spans="2:18" x14ac:dyDescent="0.3">
      <c r="B85" s="20">
        <v>72</v>
      </c>
      <c r="C85" s="2"/>
      <c r="D85" s="3"/>
      <c r="E85" s="3"/>
      <c r="F85" s="183"/>
      <c r="G85" s="3"/>
      <c r="H85" s="3"/>
      <c r="I85" s="31" t="str">
        <f>IF(Table1[[#This Row],[Currency  for transaction
(Select "Local Currency" or "US Dollars".)]]="Local Currency",Table1[[#This Row],[Transaction amount
(Numbers &amp; decimals only.)]]/Table1[[#This Row],[Exchange rate 
(Select or manually input rate.) 
]],IF(Table1[[#This Row],[Currency  for transaction
(Select "Local Currency" or "US Dollars".)]]="US Dollars",Table1[[#This Row],[Transaction amount
(Numbers &amp; decimals only.)]],""))</f>
        <v/>
      </c>
      <c r="J85" s="177" t="str">
        <f>IF(Table1[[#This Row],[Currency  for transaction
(Select "Local Currency" or "US Dollars".)]]="Local Currency",Table1[[#This Row],[Transaction amount
(Numbers &amp; decimals only.)]],IF(Table1[[#This Row],[Currency  for transaction
(Select "Local Currency" or "US Dollars".)]]="US Dollars",Table1[[#This Row],[Transaction amount
(Numbers &amp; decimals only.)]]*Table1[[#This Row],[Exchange rate 
(Select or manually input rate.) 
]],""))</f>
        <v/>
      </c>
      <c r="K85" s="12" t="str">
        <f t="shared" si="11"/>
        <v/>
      </c>
      <c r="L85" s="179" t="str">
        <f t="shared" si="12"/>
        <v/>
      </c>
      <c r="M85" s="11">
        <f t="shared" si="10"/>
        <v>0</v>
      </c>
      <c r="N85" s="15">
        <f t="shared" si="13"/>
        <v>0</v>
      </c>
      <c r="O85" s="15">
        <f t="shared" si="14"/>
        <v>0</v>
      </c>
      <c r="P85" s="15">
        <f t="shared" si="15"/>
        <v>0</v>
      </c>
      <c r="Q85" s="15">
        <f t="shared" si="16"/>
        <v>0</v>
      </c>
      <c r="R85" s="15">
        <f t="shared" ref="R85:R133" si="17">IF(AND(Q85=0,G84="US Dollars",G83="US Dollars",G82="US Dollars",G81="US Dollars", G80="US Dollars",D85="Exchange",G85="local currency",G79="local currency"),J85/H85-J85/H79,0)</f>
        <v>0</v>
      </c>
    </row>
    <row r="86" spans="2:18" x14ac:dyDescent="0.3">
      <c r="B86" s="20">
        <v>73</v>
      </c>
      <c r="C86" s="2"/>
      <c r="D86" s="3"/>
      <c r="E86" s="3"/>
      <c r="F86" s="183"/>
      <c r="G86" s="3"/>
      <c r="H86" s="3"/>
      <c r="I86" s="31" t="str">
        <f>IF(Table1[[#This Row],[Currency  for transaction
(Select "Local Currency" or "US Dollars".)]]="Local Currency",Table1[[#This Row],[Transaction amount
(Numbers &amp; decimals only.)]]/Table1[[#This Row],[Exchange rate 
(Select or manually input rate.) 
]],IF(Table1[[#This Row],[Currency  for transaction
(Select "Local Currency" or "US Dollars".)]]="US Dollars",Table1[[#This Row],[Transaction amount
(Numbers &amp; decimals only.)]],""))</f>
        <v/>
      </c>
      <c r="J86" s="177" t="str">
        <f>IF(Table1[[#This Row],[Currency  for transaction
(Select "Local Currency" or "US Dollars".)]]="Local Currency",Table1[[#This Row],[Transaction amount
(Numbers &amp; decimals only.)]],IF(Table1[[#This Row],[Currency  for transaction
(Select "Local Currency" or "US Dollars".)]]="US Dollars",Table1[[#This Row],[Transaction amount
(Numbers &amp; decimals only.)]]*Table1[[#This Row],[Exchange rate 
(Select or manually input rate.) 
]],""))</f>
        <v/>
      </c>
      <c r="K86" s="12" t="str">
        <f t="shared" si="11"/>
        <v/>
      </c>
      <c r="L86" s="179" t="str">
        <f t="shared" si="12"/>
        <v/>
      </c>
      <c r="M86" s="11">
        <f t="shared" si="10"/>
        <v>0</v>
      </c>
      <c r="N86" s="15">
        <f t="shared" si="13"/>
        <v>0</v>
      </c>
      <c r="O86" s="15">
        <f t="shared" si="14"/>
        <v>0</v>
      </c>
      <c r="P86" s="15">
        <f t="shared" si="15"/>
        <v>0</v>
      </c>
      <c r="Q86" s="15">
        <f t="shared" si="16"/>
        <v>0</v>
      </c>
      <c r="R86" s="15">
        <f t="shared" si="17"/>
        <v>0</v>
      </c>
    </row>
    <row r="87" spans="2:18" x14ac:dyDescent="0.3">
      <c r="B87" s="20">
        <v>74</v>
      </c>
      <c r="C87" s="2"/>
      <c r="D87" s="3"/>
      <c r="E87" s="3"/>
      <c r="F87" s="183"/>
      <c r="G87" s="3"/>
      <c r="H87" s="3"/>
      <c r="I87" s="31" t="str">
        <f>IF(Table1[[#This Row],[Currency  for transaction
(Select "Local Currency" or "US Dollars".)]]="Local Currency",Table1[[#This Row],[Transaction amount
(Numbers &amp; decimals only.)]]/Table1[[#This Row],[Exchange rate 
(Select or manually input rate.) 
]],IF(Table1[[#This Row],[Currency  for transaction
(Select "Local Currency" or "US Dollars".)]]="US Dollars",Table1[[#This Row],[Transaction amount
(Numbers &amp; decimals only.)]],""))</f>
        <v/>
      </c>
      <c r="J87" s="177" t="str">
        <f>IF(Table1[[#This Row],[Currency  for transaction
(Select "Local Currency" or "US Dollars".)]]="Local Currency",Table1[[#This Row],[Transaction amount
(Numbers &amp; decimals only.)]],IF(Table1[[#This Row],[Currency  for transaction
(Select "Local Currency" or "US Dollars".)]]="US Dollars",Table1[[#This Row],[Transaction amount
(Numbers &amp; decimals only.)]]*Table1[[#This Row],[Exchange rate 
(Select or manually input rate.) 
]],""))</f>
        <v/>
      </c>
      <c r="K87" s="12" t="str">
        <f t="shared" si="11"/>
        <v/>
      </c>
      <c r="L87" s="179" t="str">
        <f t="shared" si="12"/>
        <v/>
      </c>
      <c r="M87" s="11">
        <f t="shared" si="10"/>
        <v>0</v>
      </c>
      <c r="N87" s="15">
        <f t="shared" si="13"/>
        <v>0</v>
      </c>
      <c r="O87" s="15">
        <f t="shared" si="14"/>
        <v>0</v>
      </c>
      <c r="P87" s="15">
        <f t="shared" si="15"/>
        <v>0</v>
      </c>
      <c r="Q87" s="15">
        <f t="shared" si="16"/>
        <v>0</v>
      </c>
      <c r="R87" s="15">
        <f t="shared" si="17"/>
        <v>0</v>
      </c>
    </row>
    <row r="88" spans="2:18" x14ac:dyDescent="0.3">
      <c r="B88" s="20">
        <v>75</v>
      </c>
      <c r="C88" s="2"/>
      <c r="D88" s="3"/>
      <c r="E88" s="3"/>
      <c r="F88" s="183"/>
      <c r="G88" s="3"/>
      <c r="H88" s="3"/>
      <c r="I88" s="31" t="str">
        <f>IF(Table1[[#This Row],[Currency  for transaction
(Select "Local Currency" or "US Dollars".)]]="Local Currency",Table1[[#This Row],[Transaction amount
(Numbers &amp; decimals only.)]]/Table1[[#This Row],[Exchange rate 
(Select or manually input rate.) 
]],IF(Table1[[#This Row],[Currency  for transaction
(Select "Local Currency" or "US Dollars".)]]="US Dollars",Table1[[#This Row],[Transaction amount
(Numbers &amp; decimals only.)]],""))</f>
        <v/>
      </c>
      <c r="J88" s="177" t="str">
        <f>IF(Table1[[#This Row],[Currency  for transaction
(Select "Local Currency" or "US Dollars".)]]="Local Currency",Table1[[#This Row],[Transaction amount
(Numbers &amp; decimals only.)]],IF(Table1[[#This Row],[Currency  for transaction
(Select "Local Currency" or "US Dollars".)]]="US Dollars",Table1[[#This Row],[Transaction amount
(Numbers &amp; decimals only.)]]*Table1[[#This Row],[Exchange rate 
(Select or manually input rate.) 
]],""))</f>
        <v/>
      </c>
      <c r="K88" s="12" t="str">
        <f t="shared" si="11"/>
        <v/>
      </c>
      <c r="L88" s="179" t="str">
        <f t="shared" si="12"/>
        <v/>
      </c>
      <c r="M88" s="11">
        <f t="shared" si="10"/>
        <v>0</v>
      </c>
      <c r="N88" s="15">
        <f t="shared" si="13"/>
        <v>0</v>
      </c>
      <c r="O88" s="15">
        <f t="shared" si="14"/>
        <v>0</v>
      </c>
      <c r="P88" s="15">
        <f t="shared" si="15"/>
        <v>0</v>
      </c>
      <c r="Q88" s="15">
        <f t="shared" si="16"/>
        <v>0</v>
      </c>
      <c r="R88" s="15">
        <f t="shared" si="17"/>
        <v>0</v>
      </c>
    </row>
    <row r="89" spans="2:18" x14ac:dyDescent="0.3">
      <c r="B89" s="20">
        <v>76</v>
      </c>
      <c r="C89" s="2"/>
      <c r="D89" s="3"/>
      <c r="E89" s="3"/>
      <c r="F89" s="183"/>
      <c r="G89" s="3"/>
      <c r="H89" s="3"/>
      <c r="I89" s="31" t="str">
        <f>IF(Table1[[#This Row],[Currency  for transaction
(Select "Local Currency" or "US Dollars".)]]="Local Currency",Table1[[#This Row],[Transaction amount
(Numbers &amp; decimals only.)]]/Table1[[#This Row],[Exchange rate 
(Select or manually input rate.) 
]],IF(Table1[[#This Row],[Currency  for transaction
(Select "Local Currency" or "US Dollars".)]]="US Dollars",Table1[[#This Row],[Transaction amount
(Numbers &amp; decimals only.)]],""))</f>
        <v/>
      </c>
      <c r="J89" s="177" t="str">
        <f>IF(Table1[[#This Row],[Currency  for transaction
(Select "Local Currency" or "US Dollars".)]]="Local Currency",Table1[[#This Row],[Transaction amount
(Numbers &amp; decimals only.)]],IF(Table1[[#This Row],[Currency  for transaction
(Select "Local Currency" or "US Dollars".)]]="US Dollars",Table1[[#This Row],[Transaction amount
(Numbers &amp; decimals only.)]]*Table1[[#This Row],[Exchange rate 
(Select or manually input rate.) 
]],""))</f>
        <v/>
      </c>
      <c r="K89" s="12" t="str">
        <f t="shared" si="11"/>
        <v/>
      </c>
      <c r="L89" s="179" t="str">
        <f t="shared" si="12"/>
        <v/>
      </c>
      <c r="M89" s="11">
        <f t="shared" si="10"/>
        <v>0</v>
      </c>
      <c r="N89" s="15">
        <f t="shared" si="13"/>
        <v>0</v>
      </c>
      <c r="O89" s="15">
        <f t="shared" si="14"/>
        <v>0</v>
      </c>
      <c r="P89" s="15">
        <f t="shared" si="15"/>
        <v>0</v>
      </c>
      <c r="Q89" s="15">
        <f t="shared" si="16"/>
        <v>0</v>
      </c>
      <c r="R89" s="15">
        <f t="shared" si="17"/>
        <v>0</v>
      </c>
    </row>
    <row r="90" spans="2:18" x14ac:dyDescent="0.3">
      <c r="B90" s="20">
        <v>77</v>
      </c>
      <c r="C90" s="2"/>
      <c r="D90" s="3"/>
      <c r="E90" s="3"/>
      <c r="F90" s="183"/>
      <c r="G90" s="3"/>
      <c r="H90" s="3"/>
      <c r="I90" s="31" t="str">
        <f>IF(Table1[[#This Row],[Currency  for transaction
(Select "Local Currency" or "US Dollars".)]]="Local Currency",Table1[[#This Row],[Transaction amount
(Numbers &amp; decimals only.)]]/Table1[[#This Row],[Exchange rate 
(Select or manually input rate.) 
]],IF(Table1[[#This Row],[Currency  for transaction
(Select "Local Currency" or "US Dollars".)]]="US Dollars",Table1[[#This Row],[Transaction amount
(Numbers &amp; decimals only.)]],""))</f>
        <v/>
      </c>
      <c r="J90" s="177" t="str">
        <f>IF(Table1[[#This Row],[Currency  for transaction
(Select "Local Currency" or "US Dollars".)]]="Local Currency",Table1[[#This Row],[Transaction amount
(Numbers &amp; decimals only.)]],IF(Table1[[#This Row],[Currency  for transaction
(Select "Local Currency" or "US Dollars".)]]="US Dollars",Table1[[#This Row],[Transaction amount
(Numbers &amp; decimals only.)]]*Table1[[#This Row],[Exchange rate 
(Select or manually input rate.) 
]],""))</f>
        <v/>
      </c>
      <c r="K90" s="12" t="str">
        <f t="shared" si="11"/>
        <v/>
      </c>
      <c r="L90" s="179" t="str">
        <f t="shared" si="12"/>
        <v/>
      </c>
      <c r="M90" s="11">
        <f t="shared" si="10"/>
        <v>0</v>
      </c>
      <c r="N90" s="15">
        <f t="shared" si="13"/>
        <v>0</v>
      </c>
      <c r="O90" s="15">
        <f t="shared" si="14"/>
        <v>0</v>
      </c>
      <c r="P90" s="15">
        <f t="shared" si="15"/>
        <v>0</v>
      </c>
      <c r="Q90" s="15">
        <f t="shared" si="16"/>
        <v>0</v>
      </c>
      <c r="R90" s="15">
        <f t="shared" si="17"/>
        <v>0</v>
      </c>
    </row>
    <row r="91" spans="2:18" x14ac:dyDescent="0.3">
      <c r="B91" s="20">
        <v>78</v>
      </c>
      <c r="C91" s="2"/>
      <c r="D91" s="3"/>
      <c r="E91" s="3"/>
      <c r="F91" s="183"/>
      <c r="G91" s="3"/>
      <c r="H91" s="3"/>
      <c r="I91" s="31" t="str">
        <f>IF(Table1[[#This Row],[Currency  for transaction
(Select "Local Currency" or "US Dollars".)]]="Local Currency",Table1[[#This Row],[Transaction amount
(Numbers &amp; decimals only.)]]/Table1[[#This Row],[Exchange rate 
(Select or manually input rate.) 
]],IF(Table1[[#This Row],[Currency  for transaction
(Select "Local Currency" or "US Dollars".)]]="US Dollars",Table1[[#This Row],[Transaction amount
(Numbers &amp; decimals only.)]],""))</f>
        <v/>
      </c>
      <c r="J91" s="177" t="str">
        <f>IF(Table1[[#This Row],[Currency  for transaction
(Select "Local Currency" or "US Dollars".)]]="Local Currency",Table1[[#This Row],[Transaction amount
(Numbers &amp; decimals only.)]],IF(Table1[[#This Row],[Currency  for transaction
(Select "Local Currency" or "US Dollars".)]]="US Dollars",Table1[[#This Row],[Transaction amount
(Numbers &amp; decimals only.)]]*Table1[[#This Row],[Exchange rate 
(Select or manually input rate.) 
]],""))</f>
        <v/>
      </c>
      <c r="K91" s="12" t="str">
        <f t="shared" si="11"/>
        <v/>
      </c>
      <c r="L91" s="179" t="str">
        <f t="shared" si="12"/>
        <v/>
      </c>
      <c r="M91" s="11">
        <f t="shared" si="10"/>
        <v>0</v>
      </c>
      <c r="N91" s="15">
        <f t="shared" si="13"/>
        <v>0</v>
      </c>
      <c r="O91" s="15">
        <f t="shared" si="14"/>
        <v>0</v>
      </c>
      <c r="P91" s="15">
        <f t="shared" si="15"/>
        <v>0</v>
      </c>
      <c r="Q91" s="15">
        <f t="shared" si="16"/>
        <v>0</v>
      </c>
      <c r="R91" s="15">
        <f t="shared" si="17"/>
        <v>0</v>
      </c>
    </row>
    <row r="92" spans="2:18" x14ac:dyDescent="0.3">
      <c r="B92" s="20">
        <v>79</v>
      </c>
      <c r="C92" s="2"/>
      <c r="D92" s="3"/>
      <c r="E92" s="3"/>
      <c r="F92" s="183"/>
      <c r="G92" s="3"/>
      <c r="H92" s="3"/>
      <c r="I92" s="31" t="str">
        <f>IF(Table1[[#This Row],[Currency  for transaction
(Select "Local Currency" or "US Dollars".)]]="Local Currency",Table1[[#This Row],[Transaction amount
(Numbers &amp; decimals only.)]]/Table1[[#This Row],[Exchange rate 
(Select or manually input rate.) 
]],IF(Table1[[#This Row],[Currency  for transaction
(Select "Local Currency" or "US Dollars".)]]="US Dollars",Table1[[#This Row],[Transaction amount
(Numbers &amp; decimals only.)]],""))</f>
        <v/>
      </c>
      <c r="J92" s="177" t="str">
        <f>IF(Table1[[#This Row],[Currency  for transaction
(Select "Local Currency" or "US Dollars".)]]="Local Currency",Table1[[#This Row],[Transaction amount
(Numbers &amp; decimals only.)]],IF(Table1[[#This Row],[Currency  for transaction
(Select "Local Currency" or "US Dollars".)]]="US Dollars",Table1[[#This Row],[Transaction amount
(Numbers &amp; decimals only.)]]*Table1[[#This Row],[Exchange rate 
(Select or manually input rate.) 
]],""))</f>
        <v/>
      </c>
      <c r="K92" s="12" t="str">
        <f t="shared" si="11"/>
        <v/>
      </c>
      <c r="L92" s="179" t="str">
        <f t="shared" si="12"/>
        <v/>
      </c>
      <c r="M92" s="11">
        <f t="shared" si="10"/>
        <v>0</v>
      </c>
      <c r="N92" s="15">
        <f t="shared" si="13"/>
        <v>0</v>
      </c>
      <c r="O92" s="15">
        <f t="shared" si="14"/>
        <v>0</v>
      </c>
      <c r="P92" s="15">
        <f t="shared" si="15"/>
        <v>0</v>
      </c>
      <c r="Q92" s="15">
        <f t="shared" si="16"/>
        <v>0</v>
      </c>
      <c r="R92" s="15">
        <f t="shared" si="17"/>
        <v>0</v>
      </c>
    </row>
    <row r="93" spans="2:18" x14ac:dyDescent="0.3">
      <c r="B93" s="20">
        <v>80</v>
      </c>
      <c r="C93" s="2"/>
      <c r="D93" s="3"/>
      <c r="E93" s="3"/>
      <c r="F93" s="183"/>
      <c r="G93" s="3"/>
      <c r="H93" s="3"/>
      <c r="I93" s="31" t="str">
        <f>IF(Table1[[#This Row],[Currency  for transaction
(Select "Local Currency" or "US Dollars".)]]="Local Currency",Table1[[#This Row],[Transaction amount
(Numbers &amp; decimals only.)]]/Table1[[#This Row],[Exchange rate 
(Select or manually input rate.) 
]],IF(Table1[[#This Row],[Currency  for transaction
(Select "Local Currency" or "US Dollars".)]]="US Dollars",Table1[[#This Row],[Transaction amount
(Numbers &amp; decimals only.)]],""))</f>
        <v/>
      </c>
      <c r="J93" s="177" t="str">
        <f>IF(Table1[[#This Row],[Currency  for transaction
(Select "Local Currency" or "US Dollars".)]]="Local Currency",Table1[[#This Row],[Transaction amount
(Numbers &amp; decimals only.)]],IF(Table1[[#This Row],[Currency  for transaction
(Select "Local Currency" or "US Dollars".)]]="US Dollars",Table1[[#This Row],[Transaction amount
(Numbers &amp; decimals only.)]]*Table1[[#This Row],[Exchange rate 
(Select or manually input rate.) 
]],""))</f>
        <v/>
      </c>
      <c r="K93" s="12" t="str">
        <f t="shared" si="11"/>
        <v/>
      </c>
      <c r="L93" s="179" t="str">
        <f t="shared" si="12"/>
        <v/>
      </c>
      <c r="M93" s="11">
        <f t="shared" si="10"/>
        <v>0</v>
      </c>
      <c r="N93" s="15">
        <f t="shared" si="13"/>
        <v>0</v>
      </c>
      <c r="O93" s="15">
        <f t="shared" si="14"/>
        <v>0</v>
      </c>
      <c r="P93" s="15">
        <f t="shared" si="15"/>
        <v>0</v>
      </c>
      <c r="Q93" s="15">
        <f t="shared" si="16"/>
        <v>0</v>
      </c>
      <c r="R93" s="15">
        <f t="shared" si="17"/>
        <v>0</v>
      </c>
    </row>
    <row r="94" spans="2:18" x14ac:dyDescent="0.3">
      <c r="B94" s="20">
        <v>81</v>
      </c>
      <c r="C94" s="2"/>
      <c r="D94" s="3"/>
      <c r="E94" s="3"/>
      <c r="F94" s="183"/>
      <c r="G94" s="3"/>
      <c r="H94" s="3"/>
      <c r="I94" s="31" t="str">
        <f>IF(Table1[[#This Row],[Currency  for transaction
(Select "Local Currency" or "US Dollars".)]]="Local Currency",Table1[[#This Row],[Transaction amount
(Numbers &amp; decimals only.)]]/Table1[[#This Row],[Exchange rate 
(Select or manually input rate.) 
]],IF(Table1[[#This Row],[Currency  for transaction
(Select "Local Currency" or "US Dollars".)]]="US Dollars",Table1[[#This Row],[Transaction amount
(Numbers &amp; decimals only.)]],""))</f>
        <v/>
      </c>
      <c r="J94" s="177" t="str">
        <f>IF(Table1[[#This Row],[Currency  for transaction
(Select "Local Currency" or "US Dollars".)]]="Local Currency",Table1[[#This Row],[Transaction amount
(Numbers &amp; decimals only.)]],IF(Table1[[#This Row],[Currency  for transaction
(Select "Local Currency" or "US Dollars".)]]="US Dollars",Table1[[#This Row],[Transaction amount
(Numbers &amp; decimals only.)]]*Table1[[#This Row],[Exchange rate 
(Select or manually input rate.) 
]],""))</f>
        <v/>
      </c>
      <c r="K94" s="12" t="str">
        <f t="shared" si="11"/>
        <v/>
      </c>
      <c r="L94" s="179" t="str">
        <f t="shared" si="12"/>
        <v/>
      </c>
      <c r="M94" s="11">
        <f t="shared" si="10"/>
        <v>0</v>
      </c>
      <c r="N94" s="15">
        <f t="shared" si="13"/>
        <v>0</v>
      </c>
      <c r="O94" s="15">
        <f t="shared" si="14"/>
        <v>0</v>
      </c>
      <c r="P94" s="15">
        <f t="shared" si="15"/>
        <v>0</v>
      </c>
      <c r="Q94" s="15">
        <f t="shared" si="16"/>
        <v>0</v>
      </c>
      <c r="R94" s="15">
        <f t="shared" si="17"/>
        <v>0</v>
      </c>
    </row>
    <row r="95" spans="2:18" x14ac:dyDescent="0.3">
      <c r="B95" s="20">
        <v>82</v>
      </c>
      <c r="C95" s="2"/>
      <c r="D95" s="3"/>
      <c r="E95" s="3"/>
      <c r="F95" s="183"/>
      <c r="G95" s="3"/>
      <c r="H95" s="3"/>
      <c r="I95" s="31" t="str">
        <f>IF(Table1[[#This Row],[Currency  for transaction
(Select "Local Currency" or "US Dollars".)]]="Local Currency",Table1[[#This Row],[Transaction amount
(Numbers &amp; decimals only.)]]/Table1[[#This Row],[Exchange rate 
(Select or manually input rate.) 
]],IF(Table1[[#This Row],[Currency  for transaction
(Select "Local Currency" or "US Dollars".)]]="US Dollars",Table1[[#This Row],[Transaction amount
(Numbers &amp; decimals only.)]],""))</f>
        <v/>
      </c>
      <c r="J95" s="177" t="str">
        <f>IF(Table1[[#This Row],[Currency  for transaction
(Select "Local Currency" or "US Dollars".)]]="Local Currency",Table1[[#This Row],[Transaction amount
(Numbers &amp; decimals only.)]],IF(Table1[[#This Row],[Currency  for transaction
(Select "Local Currency" or "US Dollars".)]]="US Dollars",Table1[[#This Row],[Transaction amount
(Numbers &amp; decimals only.)]]*Table1[[#This Row],[Exchange rate 
(Select or manually input rate.) 
]],""))</f>
        <v/>
      </c>
      <c r="K95" s="12" t="str">
        <f t="shared" si="11"/>
        <v/>
      </c>
      <c r="L95" s="179" t="str">
        <f t="shared" si="12"/>
        <v/>
      </c>
      <c r="M95" s="11">
        <f t="shared" si="10"/>
        <v>0</v>
      </c>
      <c r="N95" s="15">
        <f t="shared" si="13"/>
        <v>0</v>
      </c>
      <c r="O95" s="15">
        <f t="shared" si="14"/>
        <v>0</v>
      </c>
      <c r="P95" s="15">
        <f t="shared" si="15"/>
        <v>0</v>
      </c>
      <c r="Q95" s="15">
        <f t="shared" si="16"/>
        <v>0</v>
      </c>
      <c r="R95" s="15">
        <f t="shared" si="17"/>
        <v>0</v>
      </c>
    </row>
    <row r="96" spans="2:18" x14ac:dyDescent="0.3">
      <c r="B96" s="20">
        <v>83</v>
      </c>
      <c r="C96" s="2"/>
      <c r="D96" s="3"/>
      <c r="E96" s="3"/>
      <c r="F96" s="183"/>
      <c r="G96" s="3"/>
      <c r="H96" s="3"/>
      <c r="I96" s="31" t="str">
        <f>IF(Table1[[#This Row],[Currency  for transaction
(Select "Local Currency" or "US Dollars".)]]="Local Currency",Table1[[#This Row],[Transaction amount
(Numbers &amp; decimals only.)]]/Table1[[#This Row],[Exchange rate 
(Select or manually input rate.) 
]],IF(Table1[[#This Row],[Currency  for transaction
(Select "Local Currency" or "US Dollars".)]]="US Dollars",Table1[[#This Row],[Transaction amount
(Numbers &amp; decimals only.)]],""))</f>
        <v/>
      </c>
      <c r="J96" s="177" t="str">
        <f>IF(Table1[[#This Row],[Currency  for transaction
(Select "Local Currency" or "US Dollars".)]]="Local Currency",Table1[[#This Row],[Transaction amount
(Numbers &amp; decimals only.)]],IF(Table1[[#This Row],[Currency  for transaction
(Select "Local Currency" or "US Dollars".)]]="US Dollars",Table1[[#This Row],[Transaction amount
(Numbers &amp; decimals only.)]]*Table1[[#This Row],[Exchange rate 
(Select or manually input rate.) 
]],""))</f>
        <v/>
      </c>
      <c r="K96" s="12" t="str">
        <f t="shared" si="11"/>
        <v/>
      </c>
      <c r="L96" s="179" t="str">
        <f t="shared" si="12"/>
        <v/>
      </c>
      <c r="M96" s="11">
        <f t="shared" si="10"/>
        <v>0</v>
      </c>
      <c r="N96" s="15">
        <f t="shared" si="13"/>
        <v>0</v>
      </c>
      <c r="O96" s="15">
        <f t="shared" si="14"/>
        <v>0</v>
      </c>
      <c r="P96" s="15">
        <f t="shared" si="15"/>
        <v>0</v>
      </c>
      <c r="Q96" s="15">
        <f t="shared" si="16"/>
        <v>0</v>
      </c>
      <c r="R96" s="15">
        <f t="shared" si="17"/>
        <v>0</v>
      </c>
    </row>
    <row r="97" spans="2:18" x14ac:dyDescent="0.3">
      <c r="B97" s="20">
        <v>84</v>
      </c>
      <c r="C97" s="2"/>
      <c r="D97" s="3"/>
      <c r="E97" s="3"/>
      <c r="F97" s="183"/>
      <c r="G97" s="3"/>
      <c r="H97" s="3"/>
      <c r="I97" s="31" t="str">
        <f>IF(Table1[[#This Row],[Currency  for transaction
(Select "Local Currency" or "US Dollars".)]]="Local Currency",Table1[[#This Row],[Transaction amount
(Numbers &amp; decimals only.)]]/Table1[[#This Row],[Exchange rate 
(Select or manually input rate.) 
]],IF(Table1[[#This Row],[Currency  for transaction
(Select "Local Currency" or "US Dollars".)]]="US Dollars",Table1[[#This Row],[Transaction amount
(Numbers &amp; decimals only.)]],""))</f>
        <v/>
      </c>
      <c r="J97" s="177" t="str">
        <f>IF(Table1[[#This Row],[Currency  for transaction
(Select "Local Currency" or "US Dollars".)]]="Local Currency",Table1[[#This Row],[Transaction amount
(Numbers &amp; decimals only.)]],IF(Table1[[#This Row],[Currency  for transaction
(Select "Local Currency" or "US Dollars".)]]="US Dollars",Table1[[#This Row],[Transaction amount
(Numbers &amp; decimals only.)]]*Table1[[#This Row],[Exchange rate 
(Select or manually input rate.) 
]],""))</f>
        <v/>
      </c>
      <c r="K97" s="12" t="str">
        <f t="shared" si="11"/>
        <v/>
      </c>
      <c r="L97" s="179" t="str">
        <f t="shared" si="12"/>
        <v/>
      </c>
      <c r="M97" s="11">
        <f t="shared" si="10"/>
        <v>0</v>
      </c>
      <c r="N97" s="15">
        <f t="shared" si="13"/>
        <v>0</v>
      </c>
      <c r="O97" s="15">
        <f t="shared" si="14"/>
        <v>0</v>
      </c>
      <c r="P97" s="15">
        <f t="shared" si="15"/>
        <v>0</v>
      </c>
      <c r="Q97" s="15">
        <f t="shared" si="16"/>
        <v>0</v>
      </c>
      <c r="R97" s="15">
        <f t="shared" si="17"/>
        <v>0</v>
      </c>
    </row>
    <row r="98" spans="2:18" x14ac:dyDescent="0.3">
      <c r="B98" s="20">
        <v>85</v>
      </c>
      <c r="C98" s="2"/>
      <c r="D98" s="3"/>
      <c r="E98" s="3"/>
      <c r="F98" s="183"/>
      <c r="G98" s="3"/>
      <c r="H98" s="3"/>
      <c r="I98" s="31" t="str">
        <f>IF(Table1[[#This Row],[Currency  for transaction
(Select "Local Currency" or "US Dollars".)]]="Local Currency",Table1[[#This Row],[Transaction amount
(Numbers &amp; decimals only.)]]/Table1[[#This Row],[Exchange rate 
(Select or manually input rate.) 
]],IF(Table1[[#This Row],[Currency  for transaction
(Select "Local Currency" or "US Dollars".)]]="US Dollars",Table1[[#This Row],[Transaction amount
(Numbers &amp; decimals only.)]],""))</f>
        <v/>
      </c>
      <c r="J98" s="177" t="str">
        <f>IF(Table1[[#This Row],[Currency  for transaction
(Select "Local Currency" or "US Dollars".)]]="Local Currency",Table1[[#This Row],[Transaction amount
(Numbers &amp; decimals only.)]],IF(Table1[[#This Row],[Currency  for transaction
(Select "Local Currency" or "US Dollars".)]]="US Dollars",Table1[[#This Row],[Transaction amount
(Numbers &amp; decimals only.)]]*Table1[[#This Row],[Exchange rate 
(Select or manually input rate.) 
]],""))</f>
        <v/>
      </c>
      <c r="K98" s="12" t="str">
        <f t="shared" si="11"/>
        <v/>
      </c>
      <c r="L98" s="179" t="str">
        <f t="shared" si="12"/>
        <v/>
      </c>
      <c r="M98" s="11">
        <f t="shared" si="10"/>
        <v>0</v>
      </c>
      <c r="N98" s="15">
        <f t="shared" si="13"/>
        <v>0</v>
      </c>
      <c r="O98" s="15">
        <f t="shared" si="14"/>
        <v>0</v>
      </c>
      <c r="P98" s="15">
        <f t="shared" si="15"/>
        <v>0</v>
      </c>
      <c r="Q98" s="15">
        <f t="shared" si="16"/>
        <v>0</v>
      </c>
      <c r="R98" s="15">
        <f t="shared" si="17"/>
        <v>0</v>
      </c>
    </row>
    <row r="99" spans="2:18" x14ac:dyDescent="0.3">
      <c r="B99" s="20">
        <v>86</v>
      </c>
      <c r="C99" s="2"/>
      <c r="D99" s="3"/>
      <c r="E99" s="3"/>
      <c r="F99" s="183"/>
      <c r="G99" s="3"/>
      <c r="H99" s="3"/>
      <c r="I99" s="31" t="str">
        <f>IF(Table1[[#This Row],[Currency  for transaction
(Select "Local Currency" or "US Dollars".)]]="Local Currency",Table1[[#This Row],[Transaction amount
(Numbers &amp; decimals only.)]]/Table1[[#This Row],[Exchange rate 
(Select or manually input rate.) 
]],IF(Table1[[#This Row],[Currency  for transaction
(Select "Local Currency" or "US Dollars".)]]="US Dollars",Table1[[#This Row],[Transaction amount
(Numbers &amp; decimals only.)]],""))</f>
        <v/>
      </c>
      <c r="J99" s="177" t="str">
        <f>IF(Table1[[#This Row],[Currency  for transaction
(Select "Local Currency" or "US Dollars".)]]="Local Currency",Table1[[#This Row],[Transaction amount
(Numbers &amp; decimals only.)]],IF(Table1[[#This Row],[Currency  for transaction
(Select "Local Currency" or "US Dollars".)]]="US Dollars",Table1[[#This Row],[Transaction amount
(Numbers &amp; decimals only.)]]*Table1[[#This Row],[Exchange rate 
(Select or manually input rate.) 
]],""))</f>
        <v/>
      </c>
      <c r="K99" s="12" t="str">
        <f t="shared" si="11"/>
        <v/>
      </c>
      <c r="L99" s="179" t="str">
        <f t="shared" si="12"/>
        <v/>
      </c>
      <c r="M99" s="11">
        <f t="shared" si="10"/>
        <v>0</v>
      </c>
      <c r="N99" s="15">
        <f t="shared" si="13"/>
        <v>0</v>
      </c>
      <c r="O99" s="15">
        <f t="shared" si="14"/>
        <v>0</v>
      </c>
      <c r="P99" s="15">
        <f t="shared" si="15"/>
        <v>0</v>
      </c>
      <c r="Q99" s="15">
        <f t="shared" si="16"/>
        <v>0</v>
      </c>
      <c r="R99" s="15">
        <f t="shared" si="17"/>
        <v>0</v>
      </c>
    </row>
    <row r="100" spans="2:18" x14ac:dyDescent="0.3">
      <c r="B100" s="20">
        <v>87</v>
      </c>
      <c r="C100" s="2"/>
      <c r="D100" s="3"/>
      <c r="E100" s="3"/>
      <c r="F100" s="183"/>
      <c r="G100" s="3"/>
      <c r="H100" s="3"/>
      <c r="I100" s="31" t="str">
        <f>IF(Table1[[#This Row],[Currency  for transaction
(Select "Local Currency" or "US Dollars".)]]="Local Currency",Table1[[#This Row],[Transaction amount
(Numbers &amp; decimals only.)]]/Table1[[#This Row],[Exchange rate 
(Select or manually input rate.) 
]],IF(Table1[[#This Row],[Currency  for transaction
(Select "Local Currency" or "US Dollars".)]]="US Dollars",Table1[[#This Row],[Transaction amount
(Numbers &amp; decimals only.)]],""))</f>
        <v/>
      </c>
      <c r="J100" s="177" t="str">
        <f>IF(Table1[[#This Row],[Currency  for transaction
(Select "Local Currency" or "US Dollars".)]]="Local Currency",Table1[[#This Row],[Transaction amount
(Numbers &amp; decimals only.)]],IF(Table1[[#This Row],[Currency  for transaction
(Select "Local Currency" or "US Dollars".)]]="US Dollars",Table1[[#This Row],[Transaction amount
(Numbers &amp; decimals only.)]]*Table1[[#This Row],[Exchange rate 
(Select or manually input rate.) 
]],""))</f>
        <v/>
      </c>
      <c r="K100" s="12" t="str">
        <f t="shared" si="11"/>
        <v/>
      </c>
      <c r="L100" s="179" t="str">
        <f t="shared" si="12"/>
        <v/>
      </c>
      <c r="M100" s="11">
        <f t="shared" si="10"/>
        <v>0</v>
      </c>
      <c r="N100" s="15">
        <f t="shared" si="13"/>
        <v>0</v>
      </c>
      <c r="O100" s="15">
        <f t="shared" si="14"/>
        <v>0</v>
      </c>
      <c r="P100" s="15">
        <f t="shared" si="15"/>
        <v>0</v>
      </c>
      <c r="Q100" s="15">
        <f t="shared" si="16"/>
        <v>0</v>
      </c>
      <c r="R100" s="15">
        <f t="shared" si="17"/>
        <v>0</v>
      </c>
    </row>
    <row r="101" spans="2:18" x14ac:dyDescent="0.3">
      <c r="B101" s="20">
        <v>88</v>
      </c>
      <c r="C101" s="2"/>
      <c r="D101" s="3"/>
      <c r="E101" s="3"/>
      <c r="F101" s="183"/>
      <c r="G101" s="3"/>
      <c r="H101" s="3"/>
      <c r="I101" s="31" t="str">
        <f>IF(Table1[[#This Row],[Currency  for transaction
(Select "Local Currency" or "US Dollars".)]]="Local Currency",Table1[[#This Row],[Transaction amount
(Numbers &amp; decimals only.)]]/Table1[[#This Row],[Exchange rate 
(Select or manually input rate.) 
]],IF(Table1[[#This Row],[Currency  for transaction
(Select "Local Currency" or "US Dollars".)]]="US Dollars",Table1[[#This Row],[Transaction amount
(Numbers &amp; decimals only.)]],""))</f>
        <v/>
      </c>
      <c r="J101" s="177" t="str">
        <f>IF(Table1[[#This Row],[Currency  for transaction
(Select "Local Currency" or "US Dollars".)]]="Local Currency",Table1[[#This Row],[Transaction amount
(Numbers &amp; decimals only.)]],IF(Table1[[#This Row],[Currency  for transaction
(Select "Local Currency" or "US Dollars".)]]="US Dollars",Table1[[#This Row],[Transaction amount
(Numbers &amp; decimals only.)]]*Table1[[#This Row],[Exchange rate 
(Select or manually input rate.) 
]],""))</f>
        <v/>
      </c>
      <c r="K101" s="12" t="str">
        <f t="shared" si="11"/>
        <v/>
      </c>
      <c r="L101" s="179" t="str">
        <f t="shared" si="12"/>
        <v/>
      </c>
      <c r="M101" s="11">
        <f t="shared" si="10"/>
        <v>0</v>
      </c>
      <c r="N101" s="15">
        <f t="shared" si="13"/>
        <v>0</v>
      </c>
      <c r="O101" s="15">
        <f t="shared" si="14"/>
        <v>0</v>
      </c>
      <c r="P101" s="15">
        <f t="shared" si="15"/>
        <v>0</v>
      </c>
      <c r="Q101" s="15">
        <f t="shared" si="16"/>
        <v>0</v>
      </c>
      <c r="R101" s="15">
        <f t="shared" si="17"/>
        <v>0</v>
      </c>
    </row>
    <row r="102" spans="2:18" x14ac:dyDescent="0.3">
      <c r="B102" s="20">
        <v>89</v>
      </c>
      <c r="C102" s="2"/>
      <c r="D102" s="3"/>
      <c r="E102" s="3"/>
      <c r="F102" s="183"/>
      <c r="G102" s="3"/>
      <c r="H102" s="3"/>
      <c r="I102" s="31" t="str">
        <f>IF(Table1[[#This Row],[Currency  for transaction
(Select "Local Currency" or "US Dollars".)]]="Local Currency",Table1[[#This Row],[Transaction amount
(Numbers &amp; decimals only.)]]/Table1[[#This Row],[Exchange rate 
(Select or manually input rate.) 
]],IF(Table1[[#This Row],[Currency  for transaction
(Select "Local Currency" or "US Dollars".)]]="US Dollars",Table1[[#This Row],[Transaction amount
(Numbers &amp; decimals only.)]],""))</f>
        <v/>
      </c>
      <c r="J102" s="177" t="str">
        <f>IF(Table1[[#This Row],[Currency  for transaction
(Select "Local Currency" or "US Dollars".)]]="Local Currency",Table1[[#This Row],[Transaction amount
(Numbers &amp; decimals only.)]],IF(Table1[[#This Row],[Currency  for transaction
(Select "Local Currency" or "US Dollars".)]]="US Dollars",Table1[[#This Row],[Transaction amount
(Numbers &amp; decimals only.)]]*Table1[[#This Row],[Exchange rate 
(Select or manually input rate.) 
]],""))</f>
        <v/>
      </c>
      <c r="K102" s="12" t="str">
        <f t="shared" si="11"/>
        <v/>
      </c>
      <c r="L102" s="179" t="str">
        <f t="shared" si="12"/>
        <v/>
      </c>
      <c r="M102" s="11">
        <f t="shared" si="10"/>
        <v>0</v>
      </c>
      <c r="N102" s="15">
        <f t="shared" si="13"/>
        <v>0</v>
      </c>
      <c r="O102" s="15">
        <f t="shared" si="14"/>
        <v>0</v>
      </c>
      <c r="P102" s="15">
        <f t="shared" si="15"/>
        <v>0</v>
      </c>
      <c r="Q102" s="15">
        <f t="shared" si="16"/>
        <v>0</v>
      </c>
      <c r="R102" s="15">
        <f t="shared" si="17"/>
        <v>0</v>
      </c>
    </row>
    <row r="103" spans="2:18" x14ac:dyDescent="0.3">
      <c r="B103" s="20">
        <v>90</v>
      </c>
      <c r="C103" s="2"/>
      <c r="D103" s="3"/>
      <c r="E103" s="3"/>
      <c r="F103" s="183"/>
      <c r="G103" s="3"/>
      <c r="H103" s="3"/>
      <c r="I103" s="31" t="str">
        <f>IF(Table1[[#This Row],[Currency  for transaction
(Select "Local Currency" or "US Dollars".)]]="Local Currency",Table1[[#This Row],[Transaction amount
(Numbers &amp; decimals only.)]]/Table1[[#This Row],[Exchange rate 
(Select or manually input rate.) 
]],IF(Table1[[#This Row],[Currency  for transaction
(Select "Local Currency" or "US Dollars".)]]="US Dollars",Table1[[#This Row],[Transaction amount
(Numbers &amp; decimals only.)]],""))</f>
        <v/>
      </c>
      <c r="J103" s="177" t="str">
        <f>IF(Table1[[#This Row],[Currency  for transaction
(Select "Local Currency" or "US Dollars".)]]="Local Currency",Table1[[#This Row],[Transaction amount
(Numbers &amp; decimals only.)]],IF(Table1[[#This Row],[Currency  for transaction
(Select "Local Currency" or "US Dollars".)]]="US Dollars",Table1[[#This Row],[Transaction amount
(Numbers &amp; decimals only.)]]*Table1[[#This Row],[Exchange rate 
(Select or manually input rate.) 
]],""))</f>
        <v/>
      </c>
      <c r="K103" s="12" t="str">
        <f t="shared" si="11"/>
        <v/>
      </c>
      <c r="L103" s="179" t="str">
        <f t="shared" si="12"/>
        <v/>
      </c>
      <c r="M103" s="11">
        <f t="shared" si="10"/>
        <v>0</v>
      </c>
      <c r="N103" s="15">
        <f t="shared" si="13"/>
        <v>0</v>
      </c>
      <c r="O103" s="15">
        <f t="shared" si="14"/>
        <v>0</v>
      </c>
      <c r="P103" s="15">
        <f t="shared" si="15"/>
        <v>0</v>
      </c>
      <c r="Q103" s="15">
        <f t="shared" si="16"/>
        <v>0</v>
      </c>
      <c r="R103" s="15">
        <f t="shared" si="17"/>
        <v>0</v>
      </c>
    </row>
    <row r="104" spans="2:18" x14ac:dyDescent="0.3">
      <c r="B104" s="20">
        <v>91</v>
      </c>
      <c r="C104" s="2"/>
      <c r="D104" s="3"/>
      <c r="E104" s="3"/>
      <c r="F104" s="183"/>
      <c r="G104" s="3"/>
      <c r="H104" s="3"/>
      <c r="I104" s="31" t="str">
        <f>IF(Table1[[#This Row],[Currency  for transaction
(Select "Local Currency" or "US Dollars".)]]="Local Currency",Table1[[#This Row],[Transaction amount
(Numbers &amp; decimals only.)]]/Table1[[#This Row],[Exchange rate 
(Select or manually input rate.) 
]],IF(Table1[[#This Row],[Currency  for transaction
(Select "Local Currency" or "US Dollars".)]]="US Dollars",Table1[[#This Row],[Transaction amount
(Numbers &amp; decimals only.)]],""))</f>
        <v/>
      </c>
      <c r="J104" s="177" t="str">
        <f>IF(Table1[[#This Row],[Currency  for transaction
(Select "Local Currency" or "US Dollars".)]]="Local Currency",Table1[[#This Row],[Transaction amount
(Numbers &amp; decimals only.)]],IF(Table1[[#This Row],[Currency  for transaction
(Select "Local Currency" or "US Dollars".)]]="US Dollars",Table1[[#This Row],[Transaction amount
(Numbers &amp; decimals only.)]]*Table1[[#This Row],[Exchange rate 
(Select or manually input rate.) 
]],""))</f>
        <v/>
      </c>
      <c r="K104" s="12" t="str">
        <f t="shared" si="11"/>
        <v/>
      </c>
      <c r="L104" s="179" t="str">
        <f t="shared" si="12"/>
        <v/>
      </c>
      <c r="M104" s="11">
        <f t="shared" si="10"/>
        <v>0</v>
      </c>
      <c r="N104" s="15">
        <f t="shared" si="13"/>
        <v>0</v>
      </c>
      <c r="O104" s="15">
        <f t="shared" si="14"/>
        <v>0</v>
      </c>
      <c r="P104" s="15">
        <f t="shared" si="15"/>
        <v>0</v>
      </c>
      <c r="Q104" s="15">
        <f t="shared" si="16"/>
        <v>0</v>
      </c>
      <c r="R104" s="15">
        <f t="shared" si="17"/>
        <v>0</v>
      </c>
    </row>
    <row r="105" spans="2:18" x14ac:dyDescent="0.3">
      <c r="B105" s="20">
        <v>92</v>
      </c>
      <c r="C105" s="2"/>
      <c r="D105" s="3"/>
      <c r="E105" s="3"/>
      <c r="F105" s="183"/>
      <c r="G105" s="3"/>
      <c r="H105" s="3"/>
      <c r="I105" s="31" t="str">
        <f>IF(Table1[[#This Row],[Currency  for transaction
(Select "Local Currency" or "US Dollars".)]]="Local Currency",Table1[[#This Row],[Transaction amount
(Numbers &amp; decimals only.)]]/Table1[[#This Row],[Exchange rate 
(Select or manually input rate.) 
]],IF(Table1[[#This Row],[Currency  for transaction
(Select "Local Currency" or "US Dollars".)]]="US Dollars",Table1[[#This Row],[Transaction amount
(Numbers &amp; decimals only.)]],""))</f>
        <v/>
      </c>
      <c r="J105" s="177" t="str">
        <f>IF(Table1[[#This Row],[Currency  for transaction
(Select "Local Currency" or "US Dollars".)]]="Local Currency",Table1[[#This Row],[Transaction amount
(Numbers &amp; decimals only.)]],IF(Table1[[#This Row],[Currency  for transaction
(Select "Local Currency" or "US Dollars".)]]="US Dollars",Table1[[#This Row],[Transaction amount
(Numbers &amp; decimals only.)]]*Table1[[#This Row],[Exchange rate 
(Select or manually input rate.) 
]],""))</f>
        <v/>
      </c>
      <c r="K105" s="12" t="str">
        <f t="shared" si="11"/>
        <v/>
      </c>
      <c r="L105" s="179" t="str">
        <f t="shared" si="12"/>
        <v/>
      </c>
      <c r="M105" s="11">
        <f t="shared" si="10"/>
        <v>0</v>
      </c>
      <c r="N105" s="15">
        <f t="shared" si="13"/>
        <v>0</v>
      </c>
      <c r="O105" s="15">
        <f t="shared" si="14"/>
        <v>0</v>
      </c>
      <c r="P105" s="15">
        <f t="shared" si="15"/>
        <v>0</v>
      </c>
      <c r="Q105" s="15">
        <f t="shared" si="16"/>
        <v>0</v>
      </c>
      <c r="R105" s="15">
        <f t="shared" si="17"/>
        <v>0</v>
      </c>
    </row>
    <row r="106" spans="2:18" x14ac:dyDescent="0.3">
      <c r="B106" s="20">
        <v>93</v>
      </c>
      <c r="C106" s="2"/>
      <c r="D106" s="3"/>
      <c r="E106" s="3"/>
      <c r="F106" s="183"/>
      <c r="G106" s="3"/>
      <c r="H106" s="3"/>
      <c r="I106" s="31" t="str">
        <f>IF(Table1[[#This Row],[Currency  for transaction
(Select "Local Currency" or "US Dollars".)]]="Local Currency",Table1[[#This Row],[Transaction amount
(Numbers &amp; decimals only.)]]/Table1[[#This Row],[Exchange rate 
(Select or manually input rate.) 
]],IF(Table1[[#This Row],[Currency  for transaction
(Select "Local Currency" or "US Dollars".)]]="US Dollars",Table1[[#This Row],[Transaction amount
(Numbers &amp; decimals only.)]],""))</f>
        <v/>
      </c>
      <c r="J106" s="177" t="str">
        <f>IF(Table1[[#This Row],[Currency  for transaction
(Select "Local Currency" or "US Dollars".)]]="Local Currency",Table1[[#This Row],[Transaction amount
(Numbers &amp; decimals only.)]],IF(Table1[[#This Row],[Currency  for transaction
(Select "Local Currency" or "US Dollars".)]]="US Dollars",Table1[[#This Row],[Transaction amount
(Numbers &amp; decimals only.)]]*Table1[[#This Row],[Exchange rate 
(Select or manually input rate.) 
]],""))</f>
        <v/>
      </c>
      <c r="K106" s="12" t="str">
        <f t="shared" si="11"/>
        <v/>
      </c>
      <c r="L106" s="179" t="str">
        <f t="shared" si="12"/>
        <v/>
      </c>
      <c r="M106" s="11">
        <f t="shared" si="10"/>
        <v>0</v>
      </c>
      <c r="N106" s="15">
        <f t="shared" si="13"/>
        <v>0</v>
      </c>
      <c r="O106" s="15">
        <f t="shared" si="14"/>
        <v>0</v>
      </c>
      <c r="P106" s="15">
        <f t="shared" si="15"/>
        <v>0</v>
      </c>
      <c r="Q106" s="15">
        <f t="shared" si="16"/>
        <v>0</v>
      </c>
      <c r="R106" s="15">
        <f t="shared" si="17"/>
        <v>0</v>
      </c>
    </row>
    <row r="107" spans="2:18" x14ac:dyDescent="0.3">
      <c r="B107" s="20">
        <v>94</v>
      </c>
      <c r="C107" s="2"/>
      <c r="D107" s="3"/>
      <c r="E107" s="3"/>
      <c r="F107" s="183"/>
      <c r="G107" s="3"/>
      <c r="H107" s="3"/>
      <c r="I107" s="31" t="str">
        <f>IF(Table1[[#This Row],[Currency  for transaction
(Select "Local Currency" or "US Dollars".)]]="Local Currency",Table1[[#This Row],[Transaction amount
(Numbers &amp; decimals only.)]]/Table1[[#This Row],[Exchange rate 
(Select or manually input rate.) 
]],IF(Table1[[#This Row],[Currency  for transaction
(Select "Local Currency" or "US Dollars".)]]="US Dollars",Table1[[#This Row],[Transaction amount
(Numbers &amp; decimals only.)]],""))</f>
        <v/>
      </c>
      <c r="J107" s="177" t="str">
        <f>IF(Table1[[#This Row],[Currency  for transaction
(Select "Local Currency" or "US Dollars".)]]="Local Currency",Table1[[#This Row],[Transaction amount
(Numbers &amp; decimals only.)]],IF(Table1[[#This Row],[Currency  for transaction
(Select "Local Currency" or "US Dollars".)]]="US Dollars",Table1[[#This Row],[Transaction amount
(Numbers &amp; decimals only.)]]*Table1[[#This Row],[Exchange rate 
(Select or manually input rate.) 
]],""))</f>
        <v/>
      </c>
      <c r="K107" s="12" t="str">
        <f t="shared" si="11"/>
        <v/>
      </c>
      <c r="L107" s="179" t="str">
        <f t="shared" si="12"/>
        <v/>
      </c>
      <c r="M107" s="11">
        <f t="shared" si="10"/>
        <v>0</v>
      </c>
      <c r="N107" s="15">
        <f t="shared" si="13"/>
        <v>0</v>
      </c>
      <c r="O107" s="15">
        <f t="shared" si="14"/>
        <v>0</v>
      </c>
      <c r="P107" s="15">
        <f t="shared" si="15"/>
        <v>0</v>
      </c>
      <c r="Q107" s="15">
        <f t="shared" si="16"/>
        <v>0</v>
      </c>
      <c r="R107" s="15">
        <f t="shared" si="17"/>
        <v>0</v>
      </c>
    </row>
    <row r="108" spans="2:18" x14ac:dyDescent="0.3">
      <c r="B108" s="20">
        <v>95</v>
      </c>
      <c r="C108" s="2"/>
      <c r="D108" s="3"/>
      <c r="E108" s="3"/>
      <c r="F108" s="183"/>
      <c r="G108" s="3"/>
      <c r="H108" s="3"/>
      <c r="I108" s="31" t="str">
        <f>IF(Table1[[#This Row],[Currency  for transaction
(Select "Local Currency" or "US Dollars".)]]="Local Currency",Table1[[#This Row],[Transaction amount
(Numbers &amp; decimals only.)]]/Table1[[#This Row],[Exchange rate 
(Select or manually input rate.) 
]],IF(Table1[[#This Row],[Currency  for transaction
(Select "Local Currency" or "US Dollars".)]]="US Dollars",Table1[[#This Row],[Transaction amount
(Numbers &amp; decimals only.)]],""))</f>
        <v/>
      </c>
      <c r="J108" s="177" t="str">
        <f>IF(Table1[[#This Row],[Currency  for transaction
(Select "Local Currency" or "US Dollars".)]]="Local Currency",Table1[[#This Row],[Transaction amount
(Numbers &amp; decimals only.)]],IF(Table1[[#This Row],[Currency  for transaction
(Select "Local Currency" or "US Dollars".)]]="US Dollars",Table1[[#This Row],[Transaction amount
(Numbers &amp; decimals only.)]]*Table1[[#This Row],[Exchange rate 
(Select or manually input rate.) 
]],""))</f>
        <v/>
      </c>
      <c r="K108" s="12" t="str">
        <f t="shared" si="11"/>
        <v/>
      </c>
      <c r="L108" s="179" t="str">
        <f t="shared" si="12"/>
        <v/>
      </c>
      <c r="M108" s="11">
        <f t="shared" si="10"/>
        <v>0</v>
      </c>
      <c r="N108" s="15">
        <f t="shared" si="13"/>
        <v>0</v>
      </c>
      <c r="O108" s="15">
        <f t="shared" si="14"/>
        <v>0</v>
      </c>
      <c r="P108" s="15">
        <f t="shared" si="15"/>
        <v>0</v>
      </c>
      <c r="Q108" s="15">
        <f t="shared" si="16"/>
        <v>0</v>
      </c>
      <c r="R108" s="15">
        <f t="shared" si="17"/>
        <v>0</v>
      </c>
    </row>
    <row r="109" spans="2:18" x14ac:dyDescent="0.3">
      <c r="B109" s="20">
        <v>96</v>
      </c>
      <c r="C109" s="2"/>
      <c r="D109" s="3"/>
      <c r="E109" s="3"/>
      <c r="F109" s="183"/>
      <c r="G109" s="3"/>
      <c r="H109" s="3"/>
      <c r="I109" s="31" t="str">
        <f>IF(Table1[[#This Row],[Currency  for transaction
(Select "Local Currency" or "US Dollars".)]]="Local Currency",Table1[[#This Row],[Transaction amount
(Numbers &amp; decimals only.)]]/Table1[[#This Row],[Exchange rate 
(Select or manually input rate.) 
]],IF(Table1[[#This Row],[Currency  for transaction
(Select "Local Currency" or "US Dollars".)]]="US Dollars",Table1[[#This Row],[Transaction amount
(Numbers &amp; decimals only.)]],""))</f>
        <v/>
      </c>
      <c r="J109" s="177" t="str">
        <f>IF(Table1[[#This Row],[Currency  for transaction
(Select "Local Currency" or "US Dollars".)]]="Local Currency",Table1[[#This Row],[Transaction amount
(Numbers &amp; decimals only.)]],IF(Table1[[#This Row],[Currency  for transaction
(Select "Local Currency" or "US Dollars".)]]="US Dollars",Table1[[#This Row],[Transaction amount
(Numbers &amp; decimals only.)]]*Table1[[#This Row],[Exchange rate 
(Select or manually input rate.) 
]],""))</f>
        <v/>
      </c>
      <c r="K109" s="12" t="str">
        <f t="shared" si="11"/>
        <v/>
      </c>
      <c r="L109" s="179" t="str">
        <f t="shared" si="12"/>
        <v/>
      </c>
      <c r="M109" s="11">
        <f t="shared" ref="M109:M133" si="18">IF(AND(D109="Exchange",G109="local currency",G108="local currency"),J109/H109-J109/H108,0)</f>
        <v>0</v>
      </c>
      <c r="N109" s="15">
        <f t="shared" si="13"/>
        <v>0</v>
      </c>
      <c r="O109" s="15">
        <f t="shared" si="14"/>
        <v>0</v>
      </c>
      <c r="P109" s="15">
        <f t="shared" si="15"/>
        <v>0</v>
      </c>
      <c r="Q109" s="15">
        <f t="shared" si="16"/>
        <v>0</v>
      </c>
      <c r="R109" s="15">
        <f t="shared" si="17"/>
        <v>0</v>
      </c>
    </row>
    <row r="110" spans="2:18" x14ac:dyDescent="0.3">
      <c r="B110" s="20">
        <v>97</v>
      </c>
      <c r="C110" s="2"/>
      <c r="D110" s="3"/>
      <c r="E110" s="3"/>
      <c r="F110" s="183"/>
      <c r="G110" s="3"/>
      <c r="H110" s="3"/>
      <c r="I110" s="31" t="str">
        <f>IF(Table1[[#This Row],[Currency  for transaction
(Select "Local Currency" or "US Dollars".)]]="Local Currency",Table1[[#This Row],[Transaction amount
(Numbers &amp; decimals only.)]]/Table1[[#This Row],[Exchange rate 
(Select or manually input rate.) 
]],IF(Table1[[#This Row],[Currency  for transaction
(Select "Local Currency" or "US Dollars".)]]="US Dollars",Table1[[#This Row],[Transaction amount
(Numbers &amp; decimals only.)]],""))</f>
        <v/>
      </c>
      <c r="J110" s="177" t="str">
        <f>IF(Table1[[#This Row],[Currency  for transaction
(Select "Local Currency" or "US Dollars".)]]="Local Currency",Table1[[#This Row],[Transaction amount
(Numbers &amp; decimals only.)]],IF(Table1[[#This Row],[Currency  for transaction
(Select "Local Currency" or "US Dollars".)]]="US Dollars",Table1[[#This Row],[Transaction amount
(Numbers &amp; decimals only.)]]*Table1[[#This Row],[Exchange rate 
(Select or manually input rate.) 
]],""))</f>
        <v/>
      </c>
      <c r="K110" s="12" t="str">
        <f t="shared" si="11"/>
        <v/>
      </c>
      <c r="L110" s="179" t="str">
        <f t="shared" si="12"/>
        <v/>
      </c>
      <c r="M110" s="11">
        <f t="shared" si="18"/>
        <v>0</v>
      </c>
      <c r="N110" s="15">
        <f t="shared" si="13"/>
        <v>0</v>
      </c>
      <c r="O110" s="15">
        <f t="shared" si="14"/>
        <v>0</v>
      </c>
      <c r="P110" s="15">
        <f t="shared" si="15"/>
        <v>0</v>
      </c>
      <c r="Q110" s="15">
        <f t="shared" si="16"/>
        <v>0</v>
      </c>
      <c r="R110" s="15">
        <f t="shared" si="17"/>
        <v>0</v>
      </c>
    </row>
    <row r="111" spans="2:18" x14ac:dyDescent="0.3">
      <c r="B111" s="20">
        <v>98</v>
      </c>
      <c r="C111" s="2"/>
      <c r="D111" s="3"/>
      <c r="E111" s="3"/>
      <c r="F111" s="183"/>
      <c r="G111" s="3"/>
      <c r="H111" s="3"/>
      <c r="I111" s="31" t="str">
        <f>IF(Table1[[#This Row],[Currency  for transaction
(Select "Local Currency" or "US Dollars".)]]="Local Currency",Table1[[#This Row],[Transaction amount
(Numbers &amp; decimals only.)]]/Table1[[#This Row],[Exchange rate 
(Select or manually input rate.) 
]],IF(Table1[[#This Row],[Currency  for transaction
(Select "Local Currency" or "US Dollars".)]]="US Dollars",Table1[[#This Row],[Transaction amount
(Numbers &amp; decimals only.)]],""))</f>
        <v/>
      </c>
      <c r="J111" s="177" t="str">
        <f>IF(Table1[[#This Row],[Currency  for transaction
(Select "Local Currency" or "US Dollars".)]]="Local Currency",Table1[[#This Row],[Transaction amount
(Numbers &amp; decimals only.)]],IF(Table1[[#This Row],[Currency  for transaction
(Select "Local Currency" or "US Dollars".)]]="US Dollars",Table1[[#This Row],[Transaction amount
(Numbers &amp; decimals only.)]]*Table1[[#This Row],[Exchange rate 
(Select or manually input rate.) 
]],""))</f>
        <v/>
      </c>
      <c r="K111" s="12" t="str">
        <f t="shared" si="11"/>
        <v/>
      </c>
      <c r="L111" s="179" t="str">
        <f t="shared" si="12"/>
        <v/>
      </c>
      <c r="M111" s="11">
        <f t="shared" si="18"/>
        <v>0</v>
      </c>
      <c r="N111" s="15">
        <f t="shared" si="13"/>
        <v>0</v>
      </c>
      <c r="O111" s="15">
        <f t="shared" si="14"/>
        <v>0</v>
      </c>
      <c r="P111" s="15">
        <f t="shared" si="15"/>
        <v>0</v>
      </c>
      <c r="Q111" s="15">
        <f t="shared" si="16"/>
        <v>0</v>
      </c>
      <c r="R111" s="15">
        <f t="shared" si="17"/>
        <v>0</v>
      </c>
    </row>
    <row r="112" spans="2:18" x14ac:dyDescent="0.3">
      <c r="B112" s="20">
        <v>99</v>
      </c>
      <c r="C112" s="2"/>
      <c r="D112" s="3"/>
      <c r="E112" s="3"/>
      <c r="F112" s="183"/>
      <c r="G112" s="3"/>
      <c r="H112" s="3"/>
      <c r="I112" s="31" t="str">
        <f>IF(Table1[[#This Row],[Currency  for transaction
(Select "Local Currency" or "US Dollars".)]]="Local Currency",Table1[[#This Row],[Transaction amount
(Numbers &amp; decimals only.)]]/Table1[[#This Row],[Exchange rate 
(Select or manually input rate.) 
]],IF(Table1[[#This Row],[Currency  for transaction
(Select "Local Currency" or "US Dollars".)]]="US Dollars",Table1[[#This Row],[Transaction amount
(Numbers &amp; decimals only.)]],""))</f>
        <v/>
      </c>
      <c r="J112" s="177" t="str">
        <f>IF(Table1[[#This Row],[Currency  for transaction
(Select "Local Currency" or "US Dollars".)]]="Local Currency",Table1[[#This Row],[Transaction amount
(Numbers &amp; decimals only.)]],IF(Table1[[#This Row],[Currency  for transaction
(Select "Local Currency" or "US Dollars".)]]="US Dollars",Table1[[#This Row],[Transaction amount
(Numbers &amp; decimals only.)]]*Table1[[#This Row],[Exchange rate 
(Select or manually input rate.) 
]],""))</f>
        <v/>
      </c>
      <c r="K112" s="12" t="str">
        <f t="shared" si="11"/>
        <v/>
      </c>
      <c r="L112" s="179" t="str">
        <f t="shared" si="12"/>
        <v/>
      </c>
      <c r="M112" s="11">
        <f t="shared" si="18"/>
        <v>0</v>
      </c>
      <c r="N112" s="15">
        <f t="shared" si="13"/>
        <v>0</v>
      </c>
      <c r="O112" s="15">
        <f t="shared" si="14"/>
        <v>0</v>
      </c>
      <c r="P112" s="15">
        <f t="shared" si="15"/>
        <v>0</v>
      </c>
      <c r="Q112" s="15">
        <f t="shared" si="16"/>
        <v>0</v>
      </c>
      <c r="R112" s="15">
        <f t="shared" si="17"/>
        <v>0</v>
      </c>
    </row>
    <row r="113" spans="2:18" x14ac:dyDescent="0.3">
      <c r="B113" s="20">
        <v>100</v>
      </c>
      <c r="C113" s="2"/>
      <c r="D113" s="3"/>
      <c r="E113" s="3"/>
      <c r="F113" s="183"/>
      <c r="G113" s="3"/>
      <c r="H113" s="3"/>
      <c r="I113" s="31" t="str">
        <f>IF(Table1[[#This Row],[Currency  for transaction
(Select "Local Currency" or "US Dollars".)]]="Local Currency",Table1[[#This Row],[Transaction amount
(Numbers &amp; decimals only.)]]/Table1[[#This Row],[Exchange rate 
(Select or manually input rate.) 
]],IF(Table1[[#This Row],[Currency  for transaction
(Select "Local Currency" or "US Dollars".)]]="US Dollars",Table1[[#This Row],[Transaction amount
(Numbers &amp; decimals only.)]],""))</f>
        <v/>
      </c>
      <c r="J113" s="177" t="str">
        <f>IF(Table1[[#This Row],[Currency  for transaction
(Select "Local Currency" or "US Dollars".)]]="Local Currency",Table1[[#This Row],[Transaction amount
(Numbers &amp; decimals only.)]],IF(Table1[[#This Row],[Currency  for transaction
(Select "Local Currency" or "US Dollars".)]]="US Dollars",Table1[[#This Row],[Transaction amount
(Numbers &amp; decimals only.)]]*Table1[[#This Row],[Exchange rate 
(Select or manually input rate.) 
]],""))</f>
        <v/>
      </c>
      <c r="K113" s="12" t="str">
        <f t="shared" si="11"/>
        <v/>
      </c>
      <c r="L113" s="179" t="str">
        <f t="shared" si="12"/>
        <v/>
      </c>
      <c r="M113" s="11">
        <f t="shared" si="18"/>
        <v>0</v>
      </c>
      <c r="N113" s="15">
        <f t="shared" si="13"/>
        <v>0</v>
      </c>
      <c r="O113" s="15">
        <f t="shared" si="14"/>
        <v>0</v>
      </c>
      <c r="P113" s="15">
        <f t="shared" si="15"/>
        <v>0</v>
      </c>
      <c r="Q113" s="15">
        <f t="shared" si="16"/>
        <v>0</v>
      </c>
      <c r="R113" s="15">
        <f t="shared" si="17"/>
        <v>0</v>
      </c>
    </row>
    <row r="114" spans="2:18" x14ac:dyDescent="0.3">
      <c r="B114" s="20">
        <v>101</v>
      </c>
      <c r="C114" s="2"/>
      <c r="D114" s="3"/>
      <c r="E114" s="3"/>
      <c r="F114" s="183"/>
      <c r="G114" s="3"/>
      <c r="H114" s="3"/>
      <c r="I114" s="31" t="str">
        <f>IF(Table1[[#This Row],[Currency  for transaction
(Select "Local Currency" or "US Dollars".)]]="Local Currency",Table1[[#This Row],[Transaction amount
(Numbers &amp; decimals only.)]]/Table1[[#This Row],[Exchange rate 
(Select or manually input rate.) 
]],IF(Table1[[#This Row],[Currency  for transaction
(Select "Local Currency" or "US Dollars".)]]="US Dollars",Table1[[#This Row],[Transaction amount
(Numbers &amp; decimals only.)]],""))</f>
        <v/>
      </c>
      <c r="J114" s="177" t="str">
        <f>IF(Table1[[#This Row],[Currency  for transaction
(Select "Local Currency" or "US Dollars".)]]="Local Currency",Table1[[#This Row],[Transaction amount
(Numbers &amp; decimals only.)]],IF(Table1[[#This Row],[Currency  for transaction
(Select "Local Currency" or "US Dollars".)]]="US Dollars",Table1[[#This Row],[Transaction amount
(Numbers &amp; decimals only.)]]*Table1[[#This Row],[Exchange rate 
(Select or manually input rate.) 
]],""))</f>
        <v/>
      </c>
      <c r="K114" s="12" t="str">
        <f t="shared" si="11"/>
        <v/>
      </c>
      <c r="L114" s="179" t="str">
        <f t="shared" si="12"/>
        <v/>
      </c>
      <c r="M114" s="11">
        <f t="shared" si="18"/>
        <v>0</v>
      </c>
      <c r="N114" s="15">
        <f t="shared" si="13"/>
        <v>0</v>
      </c>
      <c r="O114" s="15">
        <f t="shared" si="14"/>
        <v>0</v>
      </c>
      <c r="P114" s="15">
        <f t="shared" si="15"/>
        <v>0</v>
      </c>
      <c r="Q114" s="15">
        <f t="shared" si="16"/>
        <v>0</v>
      </c>
      <c r="R114" s="15">
        <f t="shared" si="17"/>
        <v>0</v>
      </c>
    </row>
    <row r="115" spans="2:18" x14ac:dyDescent="0.3">
      <c r="B115" s="20">
        <v>102</v>
      </c>
      <c r="C115" s="2"/>
      <c r="D115" s="3"/>
      <c r="E115" s="3"/>
      <c r="F115" s="183"/>
      <c r="G115" s="3"/>
      <c r="H115" s="3"/>
      <c r="I115" s="31" t="str">
        <f>IF(Table1[[#This Row],[Currency  for transaction
(Select "Local Currency" or "US Dollars".)]]="Local Currency",Table1[[#This Row],[Transaction amount
(Numbers &amp; decimals only.)]]/Table1[[#This Row],[Exchange rate 
(Select or manually input rate.) 
]],IF(Table1[[#This Row],[Currency  for transaction
(Select "Local Currency" or "US Dollars".)]]="US Dollars",Table1[[#This Row],[Transaction amount
(Numbers &amp; decimals only.)]],""))</f>
        <v/>
      </c>
      <c r="J115" s="177" t="str">
        <f>IF(Table1[[#This Row],[Currency  for transaction
(Select "Local Currency" or "US Dollars".)]]="Local Currency",Table1[[#This Row],[Transaction amount
(Numbers &amp; decimals only.)]],IF(Table1[[#This Row],[Currency  for transaction
(Select "Local Currency" or "US Dollars".)]]="US Dollars",Table1[[#This Row],[Transaction amount
(Numbers &amp; decimals only.)]]*Table1[[#This Row],[Exchange rate 
(Select or manually input rate.) 
]],""))</f>
        <v/>
      </c>
      <c r="K115" s="12" t="str">
        <f t="shared" si="11"/>
        <v/>
      </c>
      <c r="L115" s="179" t="str">
        <f t="shared" si="12"/>
        <v/>
      </c>
      <c r="M115" s="11">
        <f t="shared" si="18"/>
        <v>0</v>
      </c>
      <c r="N115" s="15">
        <f t="shared" si="13"/>
        <v>0</v>
      </c>
      <c r="O115" s="15">
        <f t="shared" si="14"/>
        <v>0</v>
      </c>
      <c r="P115" s="15">
        <f t="shared" si="15"/>
        <v>0</v>
      </c>
      <c r="Q115" s="15">
        <f t="shared" si="16"/>
        <v>0</v>
      </c>
      <c r="R115" s="15">
        <f t="shared" si="17"/>
        <v>0</v>
      </c>
    </row>
    <row r="116" spans="2:18" x14ac:dyDescent="0.3">
      <c r="B116" s="20">
        <v>103</v>
      </c>
      <c r="C116" s="2"/>
      <c r="D116" s="3"/>
      <c r="E116" s="3"/>
      <c r="F116" s="183"/>
      <c r="G116" s="3"/>
      <c r="H116" s="3"/>
      <c r="I116" s="31" t="str">
        <f>IF(Table1[[#This Row],[Currency  for transaction
(Select "Local Currency" or "US Dollars".)]]="Local Currency",Table1[[#This Row],[Transaction amount
(Numbers &amp; decimals only.)]]/Table1[[#This Row],[Exchange rate 
(Select or manually input rate.) 
]],IF(Table1[[#This Row],[Currency  for transaction
(Select "Local Currency" or "US Dollars".)]]="US Dollars",Table1[[#This Row],[Transaction amount
(Numbers &amp; decimals only.)]],""))</f>
        <v/>
      </c>
      <c r="J116" s="177" t="str">
        <f>IF(Table1[[#This Row],[Currency  for transaction
(Select "Local Currency" or "US Dollars".)]]="Local Currency",Table1[[#This Row],[Transaction amount
(Numbers &amp; decimals only.)]],IF(Table1[[#This Row],[Currency  for transaction
(Select "Local Currency" or "US Dollars".)]]="US Dollars",Table1[[#This Row],[Transaction amount
(Numbers &amp; decimals only.)]]*Table1[[#This Row],[Exchange rate 
(Select or manually input rate.) 
]],""))</f>
        <v/>
      </c>
      <c r="K116" s="12" t="str">
        <f t="shared" si="11"/>
        <v/>
      </c>
      <c r="L116" s="179" t="str">
        <f t="shared" si="12"/>
        <v/>
      </c>
      <c r="M116" s="11">
        <f t="shared" si="18"/>
        <v>0</v>
      </c>
      <c r="N116" s="15">
        <f t="shared" si="13"/>
        <v>0</v>
      </c>
      <c r="O116" s="15">
        <f t="shared" si="14"/>
        <v>0</v>
      </c>
      <c r="P116" s="15">
        <f t="shared" si="15"/>
        <v>0</v>
      </c>
      <c r="Q116" s="15">
        <f t="shared" si="16"/>
        <v>0</v>
      </c>
      <c r="R116" s="15">
        <f t="shared" si="17"/>
        <v>0</v>
      </c>
    </row>
    <row r="117" spans="2:18" x14ac:dyDescent="0.3">
      <c r="B117" s="20">
        <v>104</v>
      </c>
      <c r="C117" s="2"/>
      <c r="D117" s="3"/>
      <c r="E117" s="3"/>
      <c r="F117" s="183"/>
      <c r="G117" s="3"/>
      <c r="H117" s="3"/>
      <c r="I117" s="31" t="str">
        <f>IF(Table1[[#This Row],[Currency  for transaction
(Select "Local Currency" or "US Dollars".)]]="Local Currency",Table1[[#This Row],[Transaction amount
(Numbers &amp; decimals only.)]]/Table1[[#This Row],[Exchange rate 
(Select or manually input rate.) 
]],IF(Table1[[#This Row],[Currency  for transaction
(Select "Local Currency" or "US Dollars".)]]="US Dollars",Table1[[#This Row],[Transaction amount
(Numbers &amp; decimals only.)]],""))</f>
        <v/>
      </c>
      <c r="J117" s="177" t="str">
        <f>IF(Table1[[#This Row],[Currency  for transaction
(Select "Local Currency" or "US Dollars".)]]="Local Currency",Table1[[#This Row],[Transaction amount
(Numbers &amp; decimals only.)]],IF(Table1[[#This Row],[Currency  for transaction
(Select "Local Currency" or "US Dollars".)]]="US Dollars",Table1[[#This Row],[Transaction amount
(Numbers &amp; decimals only.)]]*Table1[[#This Row],[Exchange rate 
(Select or manually input rate.) 
]],""))</f>
        <v/>
      </c>
      <c r="K117" s="12" t="str">
        <f t="shared" si="11"/>
        <v/>
      </c>
      <c r="L117" s="179" t="str">
        <f t="shared" si="12"/>
        <v/>
      </c>
      <c r="M117" s="11">
        <f t="shared" si="18"/>
        <v>0</v>
      </c>
      <c r="N117" s="15">
        <f t="shared" si="13"/>
        <v>0</v>
      </c>
      <c r="O117" s="15">
        <f t="shared" si="14"/>
        <v>0</v>
      </c>
      <c r="P117" s="15">
        <f t="shared" si="15"/>
        <v>0</v>
      </c>
      <c r="Q117" s="15">
        <f t="shared" si="16"/>
        <v>0</v>
      </c>
      <c r="R117" s="15">
        <f t="shared" si="17"/>
        <v>0</v>
      </c>
    </row>
    <row r="118" spans="2:18" x14ac:dyDescent="0.3">
      <c r="B118" s="20">
        <v>105</v>
      </c>
      <c r="C118" s="2"/>
      <c r="D118" s="3"/>
      <c r="E118" s="3"/>
      <c r="F118" s="183"/>
      <c r="G118" s="3"/>
      <c r="H118" s="3"/>
      <c r="I118" s="31" t="str">
        <f>IF(Table1[[#This Row],[Currency  for transaction
(Select "Local Currency" or "US Dollars".)]]="Local Currency",Table1[[#This Row],[Transaction amount
(Numbers &amp; decimals only.)]]/Table1[[#This Row],[Exchange rate 
(Select or manually input rate.) 
]],IF(Table1[[#This Row],[Currency  for transaction
(Select "Local Currency" or "US Dollars".)]]="US Dollars",Table1[[#This Row],[Transaction amount
(Numbers &amp; decimals only.)]],""))</f>
        <v/>
      </c>
      <c r="J118" s="177" t="str">
        <f>IF(Table1[[#This Row],[Currency  for transaction
(Select "Local Currency" or "US Dollars".)]]="Local Currency",Table1[[#This Row],[Transaction amount
(Numbers &amp; decimals only.)]],IF(Table1[[#This Row],[Currency  for transaction
(Select "Local Currency" or "US Dollars".)]]="US Dollars",Table1[[#This Row],[Transaction amount
(Numbers &amp; decimals only.)]]*Table1[[#This Row],[Exchange rate 
(Select or manually input rate.) 
]],""))</f>
        <v/>
      </c>
      <c r="K118" s="12" t="str">
        <f t="shared" si="11"/>
        <v/>
      </c>
      <c r="L118" s="179" t="str">
        <f t="shared" si="12"/>
        <v/>
      </c>
      <c r="M118" s="11">
        <f t="shared" si="18"/>
        <v>0</v>
      </c>
      <c r="N118" s="15">
        <f t="shared" si="13"/>
        <v>0</v>
      </c>
      <c r="O118" s="15">
        <f t="shared" si="14"/>
        <v>0</v>
      </c>
      <c r="P118" s="15">
        <f t="shared" si="15"/>
        <v>0</v>
      </c>
      <c r="Q118" s="15">
        <f t="shared" si="16"/>
        <v>0</v>
      </c>
      <c r="R118" s="15">
        <f t="shared" si="17"/>
        <v>0</v>
      </c>
    </row>
    <row r="119" spans="2:18" x14ac:dyDescent="0.3">
      <c r="B119" s="20">
        <v>106</v>
      </c>
      <c r="C119" s="2"/>
      <c r="D119" s="3"/>
      <c r="E119" s="3"/>
      <c r="F119" s="183"/>
      <c r="G119" s="3"/>
      <c r="H119" s="3"/>
      <c r="I119" s="31" t="str">
        <f>IF(Table1[[#This Row],[Currency  for transaction
(Select "Local Currency" or "US Dollars".)]]="Local Currency",Table1[[#This Row],[Transaction amount
(Numbers &amp; decimals only.)]]/Table1[[#This Row],[Exchange rate 
(Select or manually input rate.) 
]],IF(Table1[[#This Row],[Currency  for transaction
(Select "Local Currency" or "US Dollars".)]]="US Dollars",Table1[[#This Row],[Transaction amount
(Numbers &amp; decimals only.)]],""))</f>
        <v/>
      </c>
      <c r="J119" s="177" t="str">
        <f>IF(Table1[[#This Row],[Currency  for transaction
(Select "Local Currency" or "US Dollars".)]]="Local Currency",Table1[[#This Row],[Transaction amount
(Numbers &amp; decimals only.)]],IF(Table1[[#This Row],[Currency  for transaction
(Select "Local Currency" or "US Dollars".)]]="US Dollars",Table1[[#This Row],[Transaction amount
(Numbers &amp; decimals only.)]]*Table1[[#This Row],[Exchange rate 
(Select or manually input rate.) 
]],""))</f>
        <v/>
      </c>
      <c r="K119" s="12" t="str">
        <f t="shared" si="11"/>
        <v/>
      </c>
      <c r="L119" s="179" t="str">
        <f t="shared" si="12"/>
        <v/>
      </c>
      <c r="M119" s="11">
        <f t="shared" si="18"/>
        <v>0</v>
      </c>
      <c r="N119" s="15">
        <f t="shared" si="13"/>
        <v>0</v>
      </c>
      <c r="O119" s="15">
        <f t="shared" si="14"/>
        <v>0</v>
      </c>
      <c r="P119" s="15">
        <f t="shared" si="15"/>
        <v>0</v>
      </c>
      <c r="Q119" s="15">
        <f t="shared" si="16"/>
        <v>0</v>
      </c>
      <c r="R119" s="15">
        <f t="shared" si="17"/>
        <v>0</v>
      </c>
    </row>
    <row r="120" spans="2:18" x14ac:dyDescent="0.3">
      <c r="B120" s="20">
        <v>107</v>
      </c>
      <c r="C120" s="2"/>
      <c r="D120" s="3"/>
      <c r="E120" s="3"/>
      <c r="F120" s="183"/>
      <c r="G120" s="3"/>
      <c r="H120" s="3"/>
      <c r="I120" s="31" t="str">
        <f>IF(Table1[[#This Row],[Currency  for transaction
(Select "Local Currency" or "US Dollars".)]]="Local Currency",Table1[[#This Row],[Transaction amount
(Numbers &amp; decimals only.)]]/Table1[[#This Row],[Exchange rate 
(Select or manually input rate.) 
]],IF(Table1[[#This Row],[Currency  for transaction
(Select "Local Currency" or "US Dollars".)]]="US Dollars",Table1[[#This Row],[Transaction amount
(Numbers &amp; decimals only.)]],""))</f>
        <v/>
      </c>
      <c r="J120" s="177" t="str">
        <f>IF(Table1[[#This Row],[Currency  for transaction
(Select "Local Currency" or "US Dollars".)]]="Local Currency",Table1[[#This Row],[Transaction amount
(Numbers &amp; decimals only.)]],IF(Table1[[#This Row],[Currency  for transaction
(Select "Local Currency" or "US Dollars".)]]="US Dollars",Table1[[#This Row],[Transaction amount
(Numbers &amp; decimals only.)]]*Table1[[#This Row],[Exchange rate 
(Select or manually input rate.) 
]],""))</f>
        <v/>
      </c>
      <c r="K120" s="12" t="str">
        <f t="shared" si="11"/>
        <v/>
      </c>
      <c r="L120" s="179" t="str">
        <f t="shared" si="12"/>
        <v/>
      </c>
      <c r="M120" s="11">
        <f t="shared" si="18"/>
        <v>0</v>
      </c>
      <c r="N120" s="15">
        <f t="shared" si="13"/>
        <v>0</v>
      </c>
      <c r="O120" s="15">
        <f t="shared" si="14"/>
        <v>0</v>
      </c>
      <c r="P120" s="15">
        <f t="shared" si="15"/>
        <v>0</v>
      </c>
      <c r="Q120" s="15">
        <f t="shared" si="16"/>
        <v>0</v>
      </c>
      <c r="R120" s="15">
        <f t="shared" si="17"/>
        <v>0</v>
      </c>
    </row>
    <row r="121" spans="2:18" x14ac:dyDescent="0.3">
      <c r="B121" s="20">
        <v>108</v>
      </c>
      <c r="C121" s="2"/>
      <c r="D121" s="3"/>
      <c r="E121" s="3"/>
      <c r="F121" s="183"/>
      <c r="G121" s="3"/>
      <c r="H121" s="3"/>
      <c r="I121" s="31" t="str">
        <f>IF(Table1[[#This Row],[Currency  for transaction
(Select "Local Currency" or "US Dollars".)]]="Local Currency",Table1[[#This Row],[Transaction amount
(Numbers &amp; decimals only.)]]/Table1[[#This Row],[Exchange rate 
(Select or manually input rate.) 
]],IF(Table1[[#This Row],[Currency  for transaction
(Select "Local Currency" or "US Dollars".)]]="US Dollars",Table1[[#This Row],[Transaction amount
(Numbers &amp; decimals only.)]],""))</f>
        <v/>
      </c>
      <c r="J121" s="177" t="str">
        <f>IF(Table1[[#This Row],[Currency  for transaction
(Select "Local Currency" or "US Dollars".)]]="Local Currency",Table1[[#This Row],[Transaction amount
(Numbers &amp; decimals only.)]],IF(Table1[[#This Row],[Currency  for transaction
(Select "Local Currency" or "US Dollars".)]]="US Dollars",Table1[[#This Row],[Transaction amount
(Numbers &amp; decimals only.)]]*Table1[[#This Row],[Exchange rate 
(Select or manually input rate.) 
]],""))</f>
        <v/>
      </c>
      <c r="K121" s="12" t="str">
        <f t="shared" si="11"/>
        <v/>
      </c>
      <c r="L121" s="179" t="str">
        <f t="shared" si="12"/>
        <v/>
      </c>
      <c r="M121" s="11">
        <f t="shared" si="18"/>
        <v>0</v>
      </c>
      <c r="N121" s="15">
        <f t="shared" si="13"/>
        <v>0</v>
      </c>
      <c r="O121" s="15">
        <f t="shared" si="14"/>
        <v>0</v>
      </c>
      <c r="P121" s="15">
        <f t="shared" si="15"/>
        <v>0</v>
      </c>
      <c r="Q121" s="15">
        <f t="shared" si="16"/>
        <v>0</v>
      </c>
      <c r="R121" s="15">
        <f t="shared" si="17"/>
        <v>0</v>
      </c>
    </row>
    <row r="122" spans="2:18" x14ac:dyDescent="0.3">
      <c r="B122" s="20">
        <v>109</v>
      </c>
      <c r="C122" s="2"/>
      <c r="D122" s="3"/>
      <c r="E122" s="3"/>
      <c r="F122" s="183"/>
      <c r="G122" s="3"/>
      <c r="H122" s="3"/>
      <c r="I122" s="31" t="str">
        <f>IF(Table1[[#This Row],[Currency  for transaction
(Select "Local Currency" or "US Dollars".)]]="Local Currency",Table1[[#This Row],[Transaction amount
(Numbers &amp; decimals only.)]]/Table1[[#This Row],[Exchange rate 
(Select or manually input rate.) 
]],IF(Table1[[#This Row],[Currency  for transaction
(Select "Local Currency" or "US Dollars".)]]="US Dollars",Table1[[#This Row],[Transaction amount
(Numbers &amp; decimals only.)]],""))</f>
        <v/>
      </c>
      <c r="J122" s="177" t="str">
        <f>IF(Table1[[#This Row],[Currency  for transaction
(Select "Local Currency" or "US Dollars".)]]="Local Currency",Table1[[#This Row],[Transaction amount
(Numbers &amp; decimals only.)]],IF(Table1[[#This Row],[Currency  for transaction
(Select "Local Currency" or "US Dollars".)]]="US Dollars",Table1[[#This Row],[Transaction amount
(Numbers &amp; decimals only.)]]*Table1[[#This Row],[Exchange rate 
(Select or manually input rate.) 
]],""))</f>
        <v/>
      </c>
      <c r="K122" s="12" t="str">
        <f t="shared" si="11"/>
        <v/>
      </c>
      <c r="L122" s="179" t="str">
        <f t="shared" si="12"/>
        <v/>
      </c>
      <c r="M122" s="11">
        <f t="shared" si="18"/>
        <v>0</v>
      </c>
      <c r="N122" s="15">
        <f t="shared" si="13"/>
        <v>0</v>
      </c>
      <c r="O122" s="15">
        <f t="shared" si="14"/>
        <v>0</v>
      </c>
      <c r="P122" s="15">
        <f t="shared" si="15"/>
        <v>0</v>
      </c>
      <c r="Q122" s="15">
        <f t="shared" si="16"/>
        <v>0</v>
      </c>
      <c r="R122" s="15">
        <f t="shared" si="17"/>
        <v>0</v>
      </c>
    </row>
    <row r="123" spans="2:18" x14ac:dyDescent="0.3">
      <c r="B123" s="20">
        <v>110</v>
      </c>
      <c r="C123" s="2"/>
      <c r="D123" s="3"/>
      <c r="E123" s="3"/>
      <c r="F123" s="183"/>
      <c r="G123" s="3"/>
      <c r="H123" s="3"/>
      <c r="I123" s="31" t="str">
        <f>IF(Table1[[#This Row],[Currency  for transaction
(Select "Local Currency" or "US Dollars".)]]="Local Currency",Table1[[#This Row],[Transaction amount
(Numbers &amp; decimals only.)]]/Table1[[#This Row],[Exchange rate 
(Select or manually input rate.) 
]],IF(Table1[[#This Row],[Currency  for transaction
(Select "Local Currency" or "US Dollars".)]]="US Dollars",Table1[[#This Row],[Transaction amount
(Numbers &amp; decimals only.)]],""))</f>
        <v/>
      </c>
      <c r="J123" s="177" t="str">
        <f>IF(Table1[[#This Row],[Currency  for transaction
(Select "Local Currency" or "US Dollars".)]]="Local Currency",Table1[[#This Row],[Transaction amount
(Numbers &amp; decimals only.)]],IF(Table1[[#This Row],[Currency  for transaction
(Select "Local Currency" or "US Dollars".)]]="US Dollars",Table1[[#This Row],[Transaction amount
(Numbers &amp; decimals only.)]]*Table1[[#This Row],[Exchange rate 
(Select or manually input rate.) 
]],""))</f>
        <v/>
      </c>
      <c r="K123" s="12" t="str">
        <f t="shared" si="11"/>
        <v/>
      </c>
      <c r="L123" s="179" t="str">
        <f t="shared" si="12"/>
        <v/>
      </c>
      <c r="M123" s="11">
        <f t="shared" si="18"/>
        <v>0</v>
      </c>
      <c r="N123" s="15">
        <f t="shared" si="13"/>
        <v>0</v>
      </c>
      <c r="O123" s="15">
        <f t="shared" si="14"/>
        <v>0</v>
      </c>
      <c r="P123" s="15">
        <f t="shared" si="15"/>
        <v>0</v>
      </c>
      <c r="Q123" s="15">
        <f t="shared" si="16"/>
        <v>0</v>
      </c>
      <c r="R123" s="15">
        <f t="shared" si="17"/>
        <v>0</v>
      </c>
    </row>
    <row r="124" spans="2:18" x14ac:dyDescent="0.3">
      <c r="B124" s="20">
        <v>111</v>
      </c>
      <c r="C124" s="2"/>
      <c r="D124" s="3"/>
      <c r="E124" s="3"/>
      <c r="F124" s="183"/>
      <c r="G124" s="3"/>
      <c r="H124" s="3"/>
      <c r="I124" s="31" t="str">
        <f>IF(Table1[[#This Row],[Currency  for transaction
(Select "Local Currency" or "US Dollars".)]]="Local Currency",Table1[[#This Row],[Transaction amount
(Numbers &amp; decimals only.)]]/Table1[[#This Row],[Exchange rate 
(Select or manually input rate.) 
]],IF(Table1[[#This Row],[Currency  for transaction
(Select "Local Currency" or "US Dollars".)]]="US Dollars",Table1[[#This Row],[Transaction amount
(Numbers &amp; decimals only.)]],""))</f>
        <v/>
      </c>
      <c r="J124" s="177" t="str">
        <f>IF(Table1[[#This Row],[Currency  for transaction
(Select "Local Currency" or "US Dollars".)]]="Local Currency",Table1[[#This Row],[Transaction amount
(Numbers &amp; decimals only.)]],IF(Table1[[#This Row],[Currency  for transaction
(Select "Local Currency" or "US Dollars".)]]="US Dollars",Table1[[#This Row],[Transaction amount
(Numbers &amp; decimals only.)]]*Table1[[#This Row],[Exchange rate 
(Select or manually input rate.) 
]],""))</f>
        <v/>
      </c>
      <c r="K124" s="12" t="str">
        <f t="shared" si="11"/>
        <v/>
      </c>
      <c r="L124" s="179" t="str">
        <f t="shared" si="12"/>
        <v/>
      </c>
      <c r="M124" s="11">
        <f t="shared" si="18"/>
        <v>0</v>
      </c>
      <c r="N124" s="15">
        <f t="shared" si="13"/>
        <v>0</v>
      </c>
      <c r="O124" s="15">
        <f t="shared" si="14"/>
        <v>0</v>
      </c>
      <c r="P124" s="15">
        <f t="shared" si="15"/>
        <v>0</v>
      </c>
      <c r="Q124" s="15">
        <f t="shared" si="16"/>
        <v>0</v>
      </c>
      <c r="R124" s="15">
        <f t="shared" si="17"/>
        <v>0</v>
      </c>
    </row>
    <row r="125" spans="2:18" x14ac:dyDescent="0.3">
      <c r="B125" s="20">
        <v>112</v>
      </c>
      <c r="C125" s="2"/>
      <c r="D125" s="3"/>
      <c r="E125" s="3"/>
      <c r="F125" s="183"/>
      <c r="G125" s="3"/>
      <c r="H125" s="3"/>
      <c r="I125" s="31" t="str">
        <f>IF(Table1[[#This Row],[Currency  for transaction
(Select "Local Currency" or "US Dollars".)]]="Local Currency",Table1[[#This Row],[Transaction amount
(Numbers &amp; decimals only.)]]/Table1[[#This Row],[Exchange rate 
(Select or manually input rate.) 
]],IF(Table1[[#This Row],[Currency  for transaction
(Select "Local Currency" or "US Dollars".)]]="US Dollars",Table1[[#This Row],[Transaction amount
(Numbers &amp; decimals only.)]],""))</f>
        <v/>
      </c>
      <c r="J125" s="177" t="str">
        <f>IF(Table1[[#This Row],[Currency  for transaction
(Select "Local Currency" or "US Dollars".)]]="Local Currency",Table1[[#This Row],[Transaction amount
(Numbers &amp; decimals only.)]],IF(Table1[[#This Row],[Currency  for transaction
(Select "Local Currency" or "US Dollars".)]]="US Dollars",Table1[[#This Row],[Transaction amount
(Numbers &amp; decimals only.)]]*Table1[[#This Row],[Exchange rate 
(Select or manually input rate.) 
]],""))</f>
        <v/>
      </c>
      <c r="K125" s="12" t="str">
        <f t="shared" si="11"/>
        <v/>
      </c>
      <c r="L125" s="179" t="str">
        <f t="shared" si="12"/>
        <v/>
      </c>
      <c r="M125" s="11">
        <f t="shared" si="18"/>
        <v>0</v>
      </c>
      <c r="N125" s="15">
        <f t="shared" si="13"/>
        <v>0</v>
      </c>
      <c r="O125" s="15">
        <f t="shared" si="14"/>
        <v>0</v>
      </c>
      <c r="P125" s="15">
        <f t="shared" si="15"/>
        <v>0</v>
      </c>
      <c r="Q125" s="15">
        <f t="shared" si="16"/>
        <v>0</v>
      </c>
      <c r="R125" s="15">
        <f t="shared" si="17"/>
        <v>0</v>
      </c>
    </row>
    <row r="126" spans="2:18" x14ac:dyDescent="0.3">
      <c r="B126" s="20">
        <v>113</v>
      </c>
      <c r="C126" s="2"/>
      <c r="D126" s="3"/>
      <c r="E126" s="3"/>
      <c r="F126" s="183"/>
      <c r="G126" s="3"/>
      <c r="H126" s="3"/>
      <c r="I126" s="31" t="str">
        <f>IF(Table1[[#This Row],[Currency  for transaction
(Select "Local Currency" or "US Dollars".)]]="Local Currency",Table1[[#This Row],[Transaction amount
(Numbers &amp; decimals only.)]]/Table1[[#This Row],[Exchange rate 
(Select or manually input rate.) 
]],IF(Table1[[#This Row],[Currency  for transaction
(Select "Local Currency" or "US Dollars".)]]="US Dollars",Table1[[#This Row],[Transaction amount
(Numbers &amp; decimals only.)]],""))</f>
        <v/>
      </c>
      <c r="J126" s="177" t="str">
        <f>IF(Table1[[#This Row],[Currency  for transaction
(Select "Local Currency" or "US Dollars".)]]="Local Currency",Table1[[#This Row],[Transaction amount
(Numbers &amp; decimals only.)]],IF(Table1[[#This Row],[Currency  for transaction
(Select "Local Currency" or "US Dollars".)]]="US Dollars",Table1[[#This Row],[Transaction amount
(Numbers &amp; decimals only.)]]*Table1[[#This Row],[Exchange rate 
(Select or manually input rate.) 
]],""))</f>
        <v/>
      </c>
      <c r="K126" s="12" t="str">
        <f t="shared" si="11"/>
        <v/>
      </c>
      <c r="L126" s="179" t="str">
        <f t="shared" si="12"/>
        <v/>
      </c>
      <c r="M126" s="11">
        <f t="shared" si="18"/>
        <v>0</v>
      </c>
      <c r="N126" s="15">
        <f t="shared" si="13"/>
        <v>0</v>
      </c>
      <c r="O126" s="15">
        <f t="shared" si="14"/>
        <v>0</v>
      </c>
      <c r="P126" s="15">
        <f t="shared" si="15"/>
        <v>0</v>
      </c>
      <c r="Q126" s="15">
        <f t="shared" si="16"/>
        <v>0</v>
      </c>
      <c r="R126" s="15">
        <f t="shared" si="17"/>
        <v>0</v>
      </c>
    </row>
    <row r="127" spans="2:18" x14ac:dyDescent="0.3">
      <c r="B127" s="20">
        <v>114</v>
      </c>
      <c r="C127" s="2"/>
      <c r="D127" s="3"/>
      <c r="E127" s="3"/>
      <c r="F127" s="183"/>
      <c r="G127" s="3"/>
      <c r="H127" s="3"/>
      <c r="I127" s="31" t="str">
        <f>IF(Table1[[#This Row],[Currency  for transaction
(Select "Local Currency" or "US Dollars".)]]="Local Currency",Table1[[#This Row],[Transaction amount
(Numbers &amp; decimals only.)]]/Table1[[#This Row],[Exchange rate 
(Select or manually input rate.) 
]],IF(Table1[[#This Row],[Currency  for transaction
(Select "Local Currency" or "US Dollars".)]]="US Dollars",Table1[[#This Row],[Transaction amount
(Numbers &amp; decimals only.)]],""))</f>
        <v/>
      </c>
      <c r="J127" s="177" t="str">
        <f>IF(Table1[[#This Row],[Currency  for transaction
(Select "Local Currency" or "US Dollars".)]]="Local Currency",Table1[[#This Row],[Transaction amount
(Numbers &amp; decimals only.)]],IF(Table1[[#This Row],[Currency  for transaction
(Select "Local Currency" or "US Dollars".)]]="US Dollars",Table1[[#This Row],[Transaction amount
(Numbers &amp; decimals only.)]]*Table1[[#This Row],[Exchange rate 
(Select or manually input rate.) 
]],""))</f>
        <v/>
      </c>
      <c r="K127" s="12" t="str">
        <f t="shared" si="11"/>
        <v/>
      </c>
      <c r="L127" s="179" t="str">
        <f t="shared" si="12"/>
        <v/>
      </c>
      <c r="M127" s="11">
        <f t="shared" si="18"/>
        <v>0</v>
      </c>
      <c r="N127" s="15">
        <f t="shared" si="13"/>
        <v>0</v>
      </c>
      <c r="O127" s="15">
        <f t="shared" si="14"/>
        <v>0</v>
      </c>
      <c r="P127" s="15">
        <f t="shared" si="15"/>
        <v>0</v>
      </c>
      <c r="Q127" s="15">
        <f t="shared" si="16"/>
        <v>0</v>
      </c>
      <c r="R127" s="15">
        <f t="shared" si="17"/>
        <v>0</v>
      </c>
    </row>
    <row r="128" spans="2:18" x14ac:dyDescent="0.3">
      <c r="B128" s="20">
        <v>115</v>
      </c>
      <c r="C128" s="2"/>
      <c r="D128" s="3"/>
      <c r="E128" s="3"/>
      <c r="F128" s="183"/>
      <c r="G128" s="3"/>
      <c r="H128" s="3"/>
      <c r="I128" s="31" t="str">
        <f>IF(Table1[[#This Row],[Currency  for transaction
(Select "Local Currency" or "US Dollars".)]]="Local Currency",Table1[[#This Row],[Transaction amount
(Numbers &amp; decimals only.)]]/Table1[[#This Row],[Exchange rate 
(Select or manually input rate.) 
]],IF(Table1[[#This Row],[Currency  for transaction
(Select "Local Currency" or "US Dollars".)]]="US Dollars",Table1[[#This Row],[Transaction amount
(Numbers &amp; decimals only.)]],""))</f>
        <v/>
      </c>
      <c r="J128" s="177" t="str">
        <f>IF(Table1[[#This Row],[Currency  for transaction
(Select "Local Currency" or "US Dollars".)]]="Local Currency",Table1[[#This Row],[Transaction amount
(Numbers &amp; decimals only.)]],IF(Table1[[#This Row],[Currency  for transaction
(Select "Local Currency" or "US Dollars".)]]="US Dollars",Table1[[#This Row],[Transaction amount
(Numbers &amp; decimals only.)]]*Table1[[#This Row],[Exchange rate 
(Select or manually input rate.) 
]],""))</f>
        <v/>
      </c>
      <c r="K128" s="12" t="str">
        <f t="shared" si="11"/>
        <v/>
      </c>
      <c r="L128" s="179" t="str">
        <f t="shared" si="12"/>
        <v/>
      </c>
      <c r="M128" s="11">
        <f t="shared" si="18"/>
        <v>0</v>
      </c>
      <c r="N128" s="15">
        <f t="shared" si="13"/>
        <v>0</v>
      </c>
      <c r="O128" s="15">
        <f t="shared" si="14"/>
        <v>0</v>
      </c>
      <c r="P128" s="15">
        <f t="shared" si="15"/>
        <v>0</v>
      </c>
      <c r="Q128" s="15">
        <f t="shared" si="16"/>
        <v>0</v>
      </c>
      <c r="R128" s="15">
        <f t="shared" si="17"/>
        <v>0</v>
      </c>
    </row>
    <row r="129" spans="2:18" x14ac:dyDescent="0.3">
      <c r="B129" s="20">
        <v>116</v>
      </c>
      <c r="C129" s="2"/>
      <c r="D129" s="3"/>
      <c r="E129" s="3"/>
      <c r="F129" s="183"/>
      <c r="G129" s="3"/>
      <c r="H129" s="3"/>
      <c r="I129" s="31" t="str">
        <f>IF(Table1[[#This Row],[Currency  for transaction
(Select "Local Currency" or "US Dollars".)]]="Local Currency",Table1[[#This Row],[Transaction amount
(Numbers &amp; decimals only.)]]/Table1[[#This Row],[Exchange rate 
(Select or manually input rate.) 
]],IF(Table1[[#This Row],[Currency  for transaction
(Select "Local Currency" or "US Dollars".)]]="US Dollars",Table1[[#This Row],[Transaction amount
(Numbers &amp; decimals only.)]],""))</f>
        <v/>
      </c>
      <c r="J129" s="177" t="str">
        <f>IF(Table1[[#This Row],[Currency  for transaction
(Select "Local Currency" or "US Dollars".)]]="Local Currency",Table1[[#This Row],[Transaction amount
(Numbers &amp; decimals only.)]],IF(Table1[[#This Row],[Currency  for transaction
(Select "Local Currency" or "US Dollars".)]]="US Dollars",Table1[[#This Row],[Transaction amount
(Numbers &amp; decimals only.)]]*Table1[[#This Row],[Exchange rate 
(Select or manually input rate.) 
]],""))</f>
        <v/>
      </c>
      <c r="K129" s="12" t="str">
        <f t="shared" si="11"/>
        <v/>
      </c>
      <c r="L129" s="179" t="str">
        <f t="shared" si="12"/>
        <v/>
      </c>
      <c r="M129" s="11">
        <f t="shared" si="18"/>
        <v>0</v>
      </c>
      <c r="N129" s="15">
        <f t="shared" si="13"/>
        <v>0</v>
      </c>
      <c r="O129" s="15">
        <f t="shared" si="14"/>
        <v>0</v>
      </c>
      <c r="P129" s="15">
        <f t="shared" si="15"/>
        <v>0</v>
      </c>
      <c r="Q129" s="15">
        <f t="shared" si="16"/>
        <v>0</v>
      </c>
      <c r="R129" s="15">
        <f t="shared" si="17"/>
        <v>0</v>
      </c>
    </row>
    <row r="130" spans="2:18" x14ac:dyDescent="0.3">
      <c r="B130" s="20">
        <v>117</v>
      </c>
      <c r="C130" s="2"/>
      <c r="D130" s="3"/>
      <c r="E130" s="3"/>
      <c r="F130" s="183"/>
      <c r="G130" s="3"/>
      <c r="H130" s="3"/>
      <c r="I130" s="31" t="str">
        <f>IF(Table1[[#This Row],[Currency  for transaction
(Select "Local Currency" or "US Dollars".)]]="Local Currency",Table1[[#This Row],[Transaction amount
(Numbers &amp; decimals only.)]]/Table1[[#This Row],[Exchange rate 
(Select or manually input rate.) 
]],IF(Table1[[#This Row],[Currency  for transaction
(Select "Local Currency" or "US Dollars".)]]="US Dollars",Table1[[#This Row],[Transaction amount
(Numbers &amp; decimals only.)]],""))</f>
        <v/>
      </c>
      <c r="J130" s="177" t="str">
        <f>IF(Table1[[#This Row],[Currency  for transaction
(Select "Local Currency" or "US Dollars".)]]="Local Currency",Table1[[#This Row],[Transaction amount
(Numbers &amp; decimals only.)]],IF(Table1[[#This Row],[Currency  for transaction
(Select "Local Currency" or "US Dollars".)]]="US Dollars",Table1[[#This Row],[Transaction amount
(Numbers &amp; decimals only.)]]*Table1[[#This Row],[Exchange rate 
(Select or manually input rate.) 
]],""))</f>
        <v/>
      </c>
      <c r="K130" s="12" t="str">
        <f t="shared" si="11"/>
        <v/>
      </c>
      <c r="L130" s="179" t="str">
        <f t="shared" si="12"/>
        <v/>
      </c>
      <c r="M130" s="11">
        <f t="shared" si="18"/>
        <v>0</v>
      </c>
      <c r="N130" s="15">
        <f t="shared" si="13"/>
        <v>0</v>
      </c>
      <c r="O130" s="15">
        <f t="shared" si="14"/>
        <v>0</v>
      </c>
      <c r="P130" s="15">
        <f t="shared" si="15"/>
        <v>0</v>
      </c>
      <c r="Q130" s="15">
        <f t="shared" si="16"/>
        <v>0</v>
      </c>
      <c r="R130" s="15">
        <f t="shared" si="17"/>
        <v>0</v>
      </c>
    </row>
    <row r="131" spans="2:18" x14ac:dyDescent="0.3">
      <c r="B131" s="20">
        <v>118</v>
      </c>
      <c r="C131" s="2"/>
      <c r="D131" s="3"/>
      <c r="E131" s="3"/>
      <c r="F131" s="183"/>
      <c r="G131" s="3"/>
      <c r="H131" s="3"/>
      <c r="I131" s="31" t="str">
        <f>IF(Table1[[#This Row],[Currency  for transaction
(Select "Local Currency" or "US Dollars".)]]="Local Currency",Table1[[#This Row],[Transaction amount
(Numbers &amp; decimals only.)]]/Table1[[#This Row],[Exchange rate 
(Select or manually input rate.) 
]],IF(Table1[[#This Row],[Currency  for transaction
(Select "Local Currency" or "US Dollars".)]]="US Dollars",Table1[[#This Row],[Transaction amount
(Numbers &amp; decimals only.)]],""))</f>
        <v/>
      </c>
      <c r="J131" s="177" t="str">
        <f>IF(Table1[[#This Row],[Currency  for transaction
(Select "Local Currency" or "US Dollars".)]]="Local Currency",Table1[[#This Row],[Transaction amount
(Numbers &amp; decimals only.)]],IF(Table1[[#This Row],[Currency  for transaction
(Select "Local Currency" or "US Dollars".)]]="US Dollars",Table1[[#This Row],[Transaction amount
(Numbers &amp; decimals only.)]]*Table1[[#This Row],[Exchange rate 
(Select or manually input rate.) 
]],""))</f>
        <v/>
      </c>
      <c r="K131" s="12" t="str">
        <f t="shared" si="11"/>
        <v/>
      </c>
      <c r="L131" s="179" t="str">
        <f t="shared" si="12"/>
        <v/>
      </c>
      <c r="M131" s="11">
        <f t="shared" si="18"/>
        <v>0</v>
      </c>
      <c r="N131" s="15">
        <f t="shared" si="13"/>
        <v>0</v>
      </c>
      <c r="O131" s="15">
        <f t="shared" si="14"/>
        <v>0</v>
      </c>
      <c r="P131" s="15">
        <f t="shared" si="15"/>
        <v>0</v>
      </c>
      <c r="Q131" s="15">
        <f t="shared" si="16"/>
        <v>0</v>
      </c>
      <c r="R131" s="15">
        <f t="shared" si="17"/>
        <v>0</v>
      </c>
    </row>
    <row r="132" spans="2:18" x14ac:dyDescent="0.3">
      <c r="B132" s="20">
        <v>119</v>
      </c>
      <c r="C132" s="2"/>
      <c r="D132" s="3"/>
      <c r="E132" s="3"/>
      <c r="F132" s="183"/>
      <c r="G132" s="3"/>
      <c r="H132" s="3"/>
      <c r="I132" s="31" t="str">
        <f>IF(Table1[[#This Row],[Currency  for transaction
(Select "Local Currency" or "US Dollars".)]]="Local Currency",Table1[[#This Row],[Transaction amount
(Numbers &amp; decimals only.)]]/Table1[[#This Row],[Exchange rate 
(Select or manually input rate.) 
]],IF(Table1[[#This Row],[Currency  for transaction
(Select "Local Currency" or "US Dollars".)]]="US Dollars",Table1[[#This Row],[Transaction amount
(Numbers &amp; decimals only.)]],""))</f>
        <v/>
      </c>
      <c r="J132" s="177" t="str">
        <f>IF(Table1[[#This Row],[Currency  for transaction
(Select "Local Currency" or "US Dollars".)]]="Local Currency",Table1[[#This Row],[Transaction amount
(Numbers &amp; decimals only.)]],IF(Table1[[#This Row],[Currency  for transaction
(Select "Local Currency" or "US Dollars".)]]="US Dollars",Table1[[#This Row],[Transaction amount
(Numbers &amp; decimals only.)]]*Table1[[#This Row],[Exchange rate 
(Select or manually input rate.) 
]],""))</f>
        <v/>
      </c>
      <c r="K132" s="12" t="str">
        <f t="shared" si="11"/>
        <v/>
      </c>
      <c r="L132" s="179" t="str">
        <f t="shared" si="12"/>
        <v/>
      </c>
      <c r="M132" s="11">
        <f t="shared" si="18"/>
        <v>0</v>
      </c>
      <c r="N132" s="15">
        <f t="shared" si="13"/>
        <v>0</v>
      </c>
      <c r="O132" s="15">
        <f t="shared" si="14"/>
        <v>0</v>
      </c>
      <c r="P132" s="15">
        <f t="shared" si="15"/>
        <v>0</v>
      </c>
      <c r="Q132" s="15">
        <f t="shared" si="16"/>
        <v>0</v>
      </c>
      <c r="R132" s="15">
        <f t="shared" si="17"/>
        <v>0</v>
      </c>
    </row>
    <row r="133" spans="2:18" ht="15" thickBot="1" x14ac:dyDescent="0.35">
      <c r="B133" s="24">
        <v>120</v>
      </c>
      <c r="C133" s="168"/>
      <c r="D133" s="169"/>
      <c r="E133" s="169"/>
      <c r="F133" s="184"/>
      <c r="G133" s="169"/>
      <c r="H133" s="169"/>
      <c r="I133" s="82" t="str">
        <f>IF(Table1[[#This Row],[Currency  for transaction
(Select "Local Currency" or "US Dollars".)]]="Local Currency",Table1[[#This Row],[Transaction amount
(Numbers &amp; decimals only.)]]/Table1[[#This Row],[Exchange rate 
(Select or manually input rate.) 
]],IF(Table1[[#This Row],[Currency  for transaction
(Select "Local Currency" or "US Dollars".)]]="US Dollars",Table1[[#This Row],[Transaction amount
(Numbers &amp; decimals only.)]],""))</f>
        <v/>
      </c>
      <c r="J133" s="178" t="str">
        <f>IF(Table1[[#This Row],[Currency  for transaction
(Select "Local Currency" or "US Dollars".)]]="Local Currency",Table1[[#This Row],[Transaction amount
(Numbers &amp; decimals only.)]],IF(Table1[[#This Row],[Currency  for transaction
(Select "Local Currency" or "US Dollars".)]]="US Dollars",Table1[[#This Row],[Transaction amount
(Numbers &amp; decimals only.)]]*Table1[[#This Row],[Exchange rate 
(Select or manually input rate.) 
]],""))</f>
        <v/>
      </c>
      <c r="K133" s="170" t="str">
        <f t="shared" si="11"/>
        <v/>
      </c>
      <c r="L133" s="179" t="str">
        <f t="shared" si="12"/>
        <v/>
      </c>
      <c r="M133" s="11">
        <f t="shared" si="18"/>
        <v>0</v>
      </c>
      <c r="N133" s="15">
        <f t="shared" si="13"/>
        <v>0</v>
      </c>
      <c r="O133" s="15">
        <f t="shared" si="14"/>
        <v>0</v>
      </c>
      <c r="P133" s="15">
        <f t="shared" si="15"/>
        <v>0</v>
      </c>
      <c r="Q133" s="15">
        <f t="shared" si="16"/>
        <v>0</v>
      </c>
      <c r="R133" s="15">
        <f t="shared" si="17"/>
        <v>0</v>
      </c>
    </row>
  </sheetData>
  <sheetProtection algorithmName="SHA-512" hashValue="aX90FVsG9ATbC3+7cdaun5J+Rrt/hiMgeoxkBo0Z6thvCNPSaxr6b2xkJe7ZbYCxKHAJfdhfiGegHKUtnQt0zg==" saltValue="CastwUy+1uFGAVserrldLw==" spinCount="100000" sheet="1" objects="1" scenarios="1" selectLockedCells="1" sort="0" autoFilter="0"/>
  <mergeCells count="13">
    <mergeCell ref="K10:L10"/>
    <mergeCell ref="F2:G3"/>
    <mergeCell ref="F4:G4"/>
    <mergeCell ref="H4:I4"/>
    <mergeCell ref="J4:K4"/>
    <mergeCell ref="H2:I3"/>
    <mergeCell ref="J2:K3"/>
    <mergeCell ref="L2:L3"/>
    <mergeCell ref="K6:L6"/>
    <mergeCell ref="K7:L7"/>
    <mergeCell ref="K8:L8"/>
    <mergeCell ref="K9:L9"/>
    <mergeCell ref="B2:E4"/>
  </mergeCells>
  <conditionalFormatting sqref="C14:H133 C6:H10">
    <cfRule type="expression" dxfId="29" priority="18">
      <formula>MOD(ROW(),2)=1</formula>
    </cfRule>
  </conditionalFormatting>
  <conditionalFormatting sqref="B13">
    <cfRule type="cellIs" dxfId="28" priority="14" operator="equal">
      <formula>0</formula>
    </cfRule>
  </conditionalFormatting>
  <conditionalFormatting sqref="B13:B133 B6:B10 I6:J10">
    <cfRule type="expression" dxfId="27" priority="16">
      <formula>MOD(ROW(),2)=1</formula>
    </cfRule>
  </conditionalFormatting>
  <conditionalFormatting sqref="I14:K133 I13 K13">
    <cfRule type="expression" dxfId="26" priority="15">
      <formula>MOD(ROW(),2)=1</formula>
    </cfRule>
  </conditionalFormatting>
  <conditionalFormatting sqref="J14:J133 J6:J10">
    <cfRule type="expression" dxfId="25" priority="12">
      <formula>OR(D6="Exchange",D6="ATM Withdrawal")</formula>
    </cfRule>
    <cfRule type="expression" dxfId="24" priority="13">
      <formula>AND(H6=1,G6="US Dollars")</formula>
    </cfRule>
  </conditionalFormatting>
  <conditionalFormatting sqref="I14:I133 I6:I10">
    <cfRule type="expression" dxfId="23" priority="11">
      <formula>OR(D6="Exchange",D6="ATM Withdrawal")</formula>
    </cfRule>
  </conditionalFormatting>
  <conditionalFormatting sqref="L14:L133">
    <cfRule type="expression" dxfId="22" priority="1">
      <formula>MOD(ROW(),2)=1</formula>
    </cfRule>
  </conditionalFormatting>
  <dataValidations count="3">
    <dataValidation type="list" allowBlank="1" showInputMessage="1" showErrorMessage="1" sqref="G13:G133" xr:uid="{00000000-0002-0000-0200-000000000000}">
      <formula1>"Local Currency,US Dollars"</formula1>
    </dataValidation>
    <dataValidation allowBlank="1" showInputMessage="1" sqref="H6:H11" xr:uid="{00000000-0002-0000-0200-000001000000}"/>
    <dataValidation type="list" allowBlank="1" showInputMessage="1" showErrorMessage="1" sqref="D14:D133" xr:uid="{00000000-0002-0000-0200-000002000000}">
      <formula1>"ATM Withdrawal,Exchange,Bank Fees,Transportation,Accommodations,Meals,Cultural Activities,Emergency Fund"</formula1>
    </dataValidation>
  </dataValidations>
  <pageMargins left="0.25" right="0.25" top="0.75" bottom="0.75" header="0.3" footer="0.3"/>
  <pageSetup scale="65" fitToHeight="0" orientation="landscape" r:id="rId1"/>
  <ignoredErrors>
    <ignoredError sqref="K13 K14:K133 L15:L133" calculatedColumn="1"/>
  </ignoredErrors>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xr:uid="{00000000-0002-0000-0200-000003000000}">
          <x14:formula1>
            <xm:f>Summary!$C$15:$C$16</xm:f>
          </x14:formula1>
          <xm:sqref>H13</xm:sqref>
        </x14:dataValidation>
        <x14:dataValidation type="list" allowBlank="1" showInputMessage="1" xr:uid="{00000000-0002-0000-0200-000004000000}">
          <x14:formula1>
            <xm:f>Summary!$C$16:$C$21</xm:f>
          </x14:formula1>
          <xm:sqref>H14:H133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FFB8C2A0B24B1438B14C07B1121973D" ma:contentTypeVersion="0" ma:contentTypeDescription="Create a new document." ma:contentTypeScope="" ma:versionID="2b1df7cdbbd9abd398eb43ae04d527ef">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D7BCE8E-F9D4-40FA-9CB0-15E10CED8E82}">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B3A0A523-023C-4396-8A79-20A99F0436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E14A7C7D-18CE-4A74-A267-C2A4AA61583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Summary</vt:lpstr>
      <vt:lpstr>Transactions</vt:lpstr>
      <vt:lpstr>Instructions!Print_Area</vt:lpstr>
      <vt:lpstr>Summary!Print_Area</vt:lpstr>
      <vt:lpstr>Transactions!Print_Area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 Stewart</dc:creator>
  <cp:lastModifiedBy>Matt Stewart</cp:lastModifiedBy>
  <cp:lastPrinted>2019-02-22T18:54:09Z</cp:lastPrinted>
  <dcterms:created xsi:type="dcterms:W3CDTF">2017-08-22T19:48:26Z</dcterms:created>
  <dcterms:modified xsi:type="dcterms:W3CDTF">2019-05-14T16:28:16Z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0x010100CFFB8C2A0B24B1438B14C07B1121973D</vt:lpwstr>
  </property>
</Properties>
</file>